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ozhgonrajaee/Library/CloudStorage/GoogleDrive-rajaee@oakland.edu/My Drive/Research/Skin creams &amp; Hg/OUR-open data/"/>
    </mc:Choice>
  </mc:AlternateContent>
  <xr:revisionPtr revIDLastSave="0" documentId="13_ncr:1_{F977D166-F080-FE4F-AF2F-BFE4D19F0B4E}" xr6:coauthVersionLast="47" xr6:coauthVersionMax="47" xr10:uidLastSave="{00000000-0000-0000-0000-000000000000}"/>
  <bookViews>
    <workbookView xWindow="3260" yWindow="760" windowWidth="30820" windowHeight="16520" activeTab="1" xr2:uid="{E58B4103-0B2C-DA46-8F24-524CBA54A454}"/>
  </bookViews>
  <sheets>
    <sheet name="Data" sheetId="3" r:id="rId1"/>
    <sheet name="Key" sheetId="4" r:id="rId2"/>
  </sheets>
  <definedNames>
    <definedName name="_xlnm._FilterDatabase" localSheetId="0" hidden="1">Data!$A$1:$BM$46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H24" i="3" l="1"/>
  <c r="BH25" i="3"/>
  <c r="BH26" i="3"/>
  <c r="BH27" i="3"/>
  <c r="BH28" i="3"/>
  <c r="BH29" i="3"/>
  <c r="BH30" i="3"/>
  <c r="BH31" i="3"/>
  <c r="BH32" i="3"/>
  <c r="BH33" i="3"/>
  <c r="BH34" i="3"/>
  <c r="BH35" i="3"/>
  <c r="BH36" i="3"/>
  <c r="BH37" i="3"/>
  <c r="BH38" i="3"/>
  <c r="BH39" i="3"/>
  <c r="BH40" i="3"/>
  <c r="BH41" i="3"/>
  <c r="BH42" i="3"/>
  <c r="BH43" i="3"/>
  <c r="BH44" i="3"/>
  <c r="BH45" i="3"/>
  <c r="BH46" i="3"/>
  <c r="BH23" i="3"/>
  <c r="BH21" i="3"/>
  <c r="BH20" i="3"/>
  <c r="BH9" i="3"/>
  <c r="BH10" i="3"/>
  <c r="BH11" i="3"/>
  <c r="BH12" i="3"/>
  <c r="BH13" i="3"/>
  <c r="BH14" i="3"/>
  <c r="BH15" i="3"/>
  <c r="BH16" i="3"/>
  <c r="BH17" i="3"/>
  <c r="BH18" i="3"/>
  <c r="BH8" i="3"/>
  <c r="BH3" i="3"/>
  <c r="BH4" i="3"/>
  <c r="BH5" i="3"/>
  <c r="BH6" i="3"/>
  <c r="BH2" i="3"/>
  <c r="BJ46" i="3"/>
  <c r="BI46" i="3"/>
  <c r="BJ45" i="3"/>
  <c r="BK45" i="3" s="1"/>
  <c r="BI45" i="3"/>
  <c r="BJ44" i="3"/>
  <c r="BI44" i="3"/>
  <c r="BJ43" i="3"/>
  <c r="BI43" i="3"/>
  <c r="BJ42" i="3"/>
  <c r="BI42" i="3"/>
  <c r="BJ41" i="3"/>
  <c r="BI41" i="3"/>
  <c r="BJ40" i="3"/>
  <c r="BI40" i="3"/>
  <c r="BJ39" i="3"/>
  <c r="BI39" i="3"/>
  <c r="BJ38" i="3"/>
  <c r="BI38" i="3"/>
  <c r="BJ37" i="3"/>
  <c r="BK37" i="3" s="1"/>
  <c r="BI37" i="3"/>
  <c r="BJ36" i="3"/>
  <c r="BI36" i="3"/>
  <c r="BJ35" i="3"/>
  <c r="BK35" i="3" s="1"/>
  <c r="BI35" i="3"/>
  <c r="BJ34" i="3"/>
  <c r="BI34" i="3"/>
  <c r="BJ33" i="3"/>
  <c r="BI33" i="3"/>
  <c r="BJ32" i="3"/>
  <c r="BI32" i="3"/>
  <c r="BJ31" i="3"/>
  <c r="BK31" i="3" s="1"/>
  <c r="BI31" i="3"/>
  <c r="BJ30" i="3"/>
  <c r="BI30" i="3"/>
  <c r="BJ29" i="3"/>
  <c r="BI29" i="3"/>
  <c r="BJ28" i="3"/>
  <c r="BI28" i="3"/>
  <c r="BJ27" i="3"/>
  <c r="BK27" i="3" s="1"/>
  <c r="BI27" i="3"/>
  <c r="BJ26" i="3"/>
  <c r="BI26" i="3"/>
  <c r="BJ25" i="3"/>
  <c r="BK25" i="3" s="1"/>
  <c r="BI25" i="3"/>
  <c r="BJ24" i="3"/>
  <c r="BI24" i="3"/>
  <c r="BJ23" i="3"/>
  <c r="BI23" i="3"/>
  <c r="BH22" i="3"/>
  <c r="BJ21" i="3"/>
  <c r="BI21" i="3"/>
  <c r="BJ20" i="3"/>
  <c r="BI20" i="3"/>
  <c r="AA20" i="3"/>
  <c r="BH19" i="3"/>
  <c r="BJ18" i="3"/>
  <c r="BI18" i="3"/>
  <c r="AA18" i="3"/>
  <c r="BJ17" i="3"/>
  <c r="BI17" i="3"/>
  <c r="BJ16" i="3"/>
  <c r="BI16" i="3"/>
  <c r="BJ15" i="3"/>
  <c r="BI15" i="3"/>
  <c r="BJ14" i="3"/>
  <c r="BI14" i="3"/>
  <c r="AA14" i="3"/>
  <c r="BJ13" i="3"/>
  <c r="BI13" i="3"/>
  <c r="AA13" i="3"/>
  <c r="BJ12" i="3"/>
  <c r="BI12" i="3"/>
  <c r="BJ11" i="3"/>
  <c r="BI11" i="3"/>
  <c r="BJ10" i="3"/>
  <c r="BI10" i="3"/>
  <c r="BJ9" i="3"/>
  <c r="BI9" i="3"/>
  <c r="BJ8" i="3"/>
  <c r="BK8" i="3" s="1"/>
  <c r="BI8" i="3"/>
  <c r="BJ7" i="3"/>
  <c r="BI7" i="3"/>
  <c r="BH7" i="3"/>
  <c r="BJ6" i="3"/>
  <c r="BI6" i="3"/>
  <c r="BJ5" i="3"/>
  <c r="BI5" i="3"/>
  <c r="BJ4" i="3"/>
  <c r="BI4" i="3"/>
  <c r="BJ3" i="3"/>
  <c r="BI3" i="3"/>
  <c r="AA3" i="3"/>
  <c r="BJ2" i="3"/>
  <c r="BI2" i="3"/>
  <c r="AA2" i="3"/>
  <c r="BK23" i="3" l="1"/>
  <c r="BK33" i="3"/>
  <c r="BK43" i="3"/>
  <c r="BK10" i="3"/>
  <c r="BK29" i="3"/>
  <c r="BK39" i="3"/>
  <c r="BK12" i="3"/>
  <c r="BK41" i="3"/>
  <c r="BK2" i="3"/>
  <c r="BK9" i="3"/>
  <c r="BK28" i="3"/>
  <c r="BK30" i="3"/>
  <c r="BK36" i="3"/>
  <c r="BK38" i="3"/>
  <c r="BK42" i="3"/>
  <c r="BK44" i="3"/>
  <c r="BK4" i="3"/>
  <c r="BK18" i="3"/>
  <c r="BK20" i="3"/>
  <c r="BK7" i="3"/>
  <c r="BK11" i="3"/>
  <c r="BK24" i="3"/>
  <c r="BK26" i="3"/>
  <c r="BK32" i="3"/>
  <c r="BK34" i="3"/>
  <c r="BK40" i="3"/>
  <c r="BK46" i="3"/>
  <c r="BK5" i="3"/>
  <c r="BK14" i="3"/>
  <c r="BK16" i="3"/>
  <c r="BK21" i="3"/>
  <c r="BK15" i="3"/>
  <c r="BK17" i="3"/>
  <c r="BK3" i="3"/>
</calcChain>
</file>

<file path=xl/sharedStrings.xml><?xml version="1.0" encoding="utf-8"?>
<sst xmlns="http://schemas.openxmlformats.org/spreadsheetml/2006/main" count="1013" uniqueCount="471">
  <si>
    <t>ID</t>
  </si>
  <si>
    <t>Quantity</t>
  </si>
  <si>
    <t>QuantityAnalyzed</t>
  </si>
  <si>
    <t>ProductName</t>
  </si>
  <si>
    <t>Type</t>
  </si>
  <si>
    <t>Type_cat</t>
  </si>
  <si>
    <t>Company</t>
  </si>
  <si>
    <t>CityStateOrigin</t>
  </si>
  <si>
    <t>ParentCompany</t>
  </si>
  <si>
    <t>ParentCo_info</t>
  </si>
  <si>
    <t>ParentCoCountry</t>
  </si>
  <si>
    <t>ParentCoRegion</t>
  </si>
  <si>
    <t>StoreEthnicGrp</t>
  </si>
  <si>
    <t>Size</t>
  </si>
  <si>
    <t>SizeOZ</t>
  </si>
  <si>
    <t>ActiveIng</t>
  </si>
  <si>
    <t>ActiveIng_cat</t>
  </si>
  <si>
    <t>InactiveIng</t>
  </si>
  <si>
    <t>InactiveIng_cat</t>
  </si>
  <si>
    <t>SideEff</t>
  </si>
  <si>
    <t>SideEff_cat</t>
  </si>
  <si>
    <t>BatchNum</t>
  </si>
  <si>
    <t>LotNum</t>
  </si>
  <si>
    <t>FDANum</t>
  </si>
  <si>
    <t>&lt;100ppm</t>
  </si>
  <si>
    <t>Mass_g1</t>
  </si>
  <si>
    <t>Hg_ng1</t>
  </si>
  <si>
    <t>Hg_mgkg1</t>
  </si>
  <si>
    <t>DetectLim1</t>
  </si>
  <si>
    <t>Mass_g2</t>
  </si>
  <si>
    <t>Hg_ng2</t>
  </si>
  <si>
    <t>Hg_mgkg2</t>
  </si>
  <si>
    <t>DetectLim2</t>
  </si>
  <si>
    <t>Mass_g3</t>
  </si>
  <si>
    <t>Hg_ng3</t>
  </si>
  <si>
    <t>Hg_mgkg3</t>
  </si>
  <si>
    <t>DetectLim3</t>
  </si>
  <si>
    <t>Mass_g4</t>
  </si>
  <si>
    <t>Hg_ng4</t>
  </si>
  <si>
    <t>Hg_mgkg4</t>
  </si>
  <si>
    <t>DetectLim4</t>
  </si>
  <si>
    <t>AvgHg_ng</t>
  </si>
  <si>
    <t>AvgHg_mgkg</t>
  </si>
  <si>
    <t>SD</t>
  </si>
  <si>
    <t>CV</t>
  </si>
  <si>
    <t>Rep(n)</t>
  </si>
  <si>
    <t>DetectLim_avg</t>
  </si>
  <si>
    <t>Notes</t>
  </si>
  <si>
    <t>Brightening gel xtreme exceptional</t>
  </si>
  <si>
    <t>Gel</t>
  </si>
  <si>
    <t>Perfecting Britener Paris</t>
  </si>
  <si>
    <t>Patching Way, Hayes Middelsex</t>
  </si>
  <si>
    <t>England, UK</t>
  </si>
  <si>
    <t>Tomjai Enterprise Inc.</t>
  </si>
  <si>
    <t>USA</t>
  </si>
  <si>
    <t>Cary</t>
  </si>
  <si>
    <t>NC</t>
  </si>
  <si>
    <t>Cary African &amp; Carribean Market</t>
  </si>
  <si>
    <t>African &amp; Carribean</t>
  </si>
  <si>
    <t>748 E Chatham St Ste H, Cary, NC 27511</t>
  </si>
  <si>
    <t>919-462-3500</t>
  </si>
  <si>
    <t>1.76 oz</t>
  </si>
  <si>
    <t>Water(Aqua),Propylene Glycol, Glycerin, Ascorbic Acid, Licorice (Glycyrrhiza Glabra) Root Extract, Centaury (Centaurium Erythraea) Extract, Catnip (Nepeta Cataria) Extract, Asafetida (Ferula Assa Foetida) Extract, Allantoin, Panthenol, Citric Acid, Nicotinic Acid (Niacin), White Water Lilly (Nymphaea Alba) Root Extract, Bearberry (Arctostaphylos Uva Ursi) Extract, Glycerrhetinic Acid, Corn (Zea Mays) Oil, Salicylic Acid, Carbomer, Triethanolamine, Titanium Dioxide (Cl 77891), Fragrance (Parfum), Disodium EDTA, DMDM Hydantoin, BHT, Iodopropynyl Butylcarbamate, Benzyl Benzoate, Hexyl Cinnamal, Linalool, Limonene, Citronellol, Cinnamic Alcohol, Alpha Isomethyl Ionone, Benzyl Salicylate, Red 33 (Cl 17200)</t>
  </si>
  <si>
    <t>Instant fairness rapid action cream</t>
  </si>
  <si>
    <t>Cream</t>
  </si>
  <si>
    <t>Men's Fair &amp; Lovely</t>
  </si>
  <si>
    <t>Ranipur, Haridwar</t>
  </si>
  <si>
    <t>India</t>
  </si>
  <si>
    <t>Hindustan Unilever LTD.</t>
  </si>
  <si>
    <t>Morrisville</t>
  </si>
  <si>
    <t>RTP Sabzi Mandi</t>
  </si>
  <si>
    <t>Asian (South)</t>
  </si>
  <si>
    <t>1004 Lower Shilloh Way #100, Morrisville, NC 27560</t>
  </si>
  <si>
    <t>919-342-7171</t>
  </si>
  <si>
    <t>50 g</t>
  </si>
  <si>
    <t>Water, Palmitic Acid &amp; Stearic Acid, Niacinamide, Glycerin, Isopropyl Myristate, Ethylhexyl Methoxycinnamate, Potassium Hydroxide, Cetyl Alcohol, Dimethicone, Titanium Dioxide &amp; Aluminum Hydroxide &amp; Stearic Acid, Butyl Methoxydibenzoylmethane, Tocopheryl Acetate, Sodium Aschorbyl Phosphate, Titanium Dioxide, Phenoxyethanol, Allantoin, Methyl Paraben, Propyl Paraben, Menthol, Disodium EDTA, Pyridoxine Hydrochloride, Perfume, Linalool, Benzyl Salicylate, Limonene, Citronellol, Geraniol, Coumarin, Butylphenyl, Methylpropional, Alpha-Isomethyl Ionone, Citral</t>
  </si>
  <si>
    <t>B22</t>
  </si>
  <si>
    <t>Advanced multi vitamin expert fairness solution</t>
  </si>
  <si>
    <t>Fair &amp; Lovely</t>
  </si>
  <si>
    <t>Tinsukia, Sidcul, Ranipur, Haridwar</t>
  </si>
  <si>
    <t>Grand India Mart</t>
  </si>
  <si>
    <t>3516 Dais Dr, Morrisville, NC 27560</t>
  </si>
  <si>
    <t>919-482-6840</t>
  </si>
  <si>
    <t>80 g</t>
  </si>
  <si>
    <t>Water, Palmitic Acid &amp; Stearic Acid, Niacinamide, Glycerin, Dimethicone, Ethylhexyl Methoxycinnamate, Butyl Methoxydibenzoylmethane, Titanium Dioxide, Sodium Ascorbyl Phosphate, Isopropyl Myristate, Tocopheryl Acetate, Allantoin, Pyridoxine Hydrochloride, Cetyl alcohol, Titanium Dioxide &amp; Aluminum Hydroxide &amp; Stearic Acid, Phenoxyethanol, Methylparaben, Propylparaben, Potassium Hydroxide, Disodium EDTA, Perfume</t>
  </si>
  <si>
    <t>Black and white skin soap</t>
  </si>
  <si>
    <t>Soap bar</t>
  </si>
  <si>
    <t>Genuine</t>
  </si>
  <si>
    <t>Olive Branch, MS</t>
  </si>
  <si>
    <t xml:space="preserve"> Beauty Creations Inc. </t>
  </si>
  <si>
    <t>Wilmington</t>
  </si>
  <si>
    <t>Oprah Beauty Supply</t>
  </si>
  <si>
    <t>African American</t>
  </si>
  <si>
    <t>800 Shipyard Blvd, Wilmington, NC 28412</t>
  </si>
  <si>
    <t>910-859-8428</t>
  </si>
  <si>
    <t>1.99 (1.49)</t>
  </si>
  <si>
    <t>3.5 oz</t>
  </si>
  <si>
    <t>Sodium tallowate, Sodium Cocoate, Water, Glycerin, Sodium Chloride, Acetylated Lanolin Alcohol, Magnesium Carbonate, Fragrance, Propylene glycol, titanium Dioxide, D&amp;C Red #30 Lake, D&amp;C Orange #4, Tetrasodium EDTA, BHT</t>
  </si>
  <si>
    <t>Bright renew original crem</t>
  </si>
  <si>
    <t>Laneige</t>
  </si>
  <si>
    <t>Seoul</t>
  </si>
  <si>
    <t>Korea</t>
  </si>
  <si>
    <t>Amorepacific Corporation Amorepacific US INC.</t>
  </si>
  <si>
    <t>Durham</t>
  </si>
  <si>
    <t>Shilla Oriental Market</t>
  </si>
  <si>
    <t>Asian (East)</t>
  </si>
  <si>
    <t>2107 Allendown Dr #103, Durham, NC 27713</t>
  </si>
  <si>
    <t>919-484-8244</t>
  </si>
  <si>
    <t>1.6 oz</t>
  </si>
  <si>
    <t>Water, Butylene Glycol, Glycerin, Dimethicone, Cyclopentasiloxane, Niacinamide, Cyclohexasiloxane, Ascorbyl Glucoside, Camellia Sinensis Leaf Extract, Yeast Extract, Hydroxyethyl Acrylate/Sodium Acryloyldimethyl Taurate Copolymer, Cetyl Ethylhexanoate, Hydrogenated Polyisobutene, 1, 2-Hexanediol, Dimethiconol, Tribehenin, Cetearyl Alcohol, Glyceryl Stearate, Inulin Lauryl Carbamate, Polyacrylate-13, Ammonium Acryloyldimethyltaurate/VP Copolymer, PEG-100 Stearate, Polyisobutene, Stearic Acid, Hydrogenated Lecithin, Ethylhexylglycerin, Polyglyceryl-3 Methylglucose Distearate, Polysorbate 20, Caprylyl Glycol, Disodium EDTA, Fragrance</t>
  </si>
  <si>
    <t>Bright dew original essence</t>
  </si>
  <si>
    <t>Serum</t>
  </si>
  <si>
    <t>1.3 oz</t>
  </si>
  <si>
    <t>Water, Propanediol, Polyglycerin-3, Butylene Glycol, Trehalose, Glycerin, Saururus Chinensis Extract, Raffinose, Yease Extract, Panthenol 3-O-Ethyl Ascorbic Acid, Camellia Sinensis Leaf Extract, Beta-Glucan, Acetyl Glucosamine, 1,2-Hexanediol, Glyceryl Caprylate, Dimethicone, Bis-Peg-18 Methyl Ether Dimethyl Silane, Cetearyl Olivate, Sodium Methyl Stearoyl Taurate, Sodium Hyaluronate, Sorbitan Olivate, Ammonium Acryloyldime-Thyltaurate/VP Copolymer, EhtylHexyGlycerine, Alcohol, Caprylyl Glycol, Phenoxyethanol, Peg-60 Hydrogenated Castor Oil, Hydrogenated Lecithin, Hydroxyethyl-Cellulose, Disodium EDTA, Fragrance</t>
  </si>
  <si>
    <t>Hand &amp; body lightening cream</t>
  </si>
  <si>
    <t>Daggett &amp; Ramsdell</t>
  </si>
  <si>
    <t>Orangeburg, NY</t>
  </si>
  <si>
    <t>Fisk Industries INC.</t>
  </si>
  <si>
    <t>2.99 (1.49)</t>
  </si>
  <si>
    <t>1.5 oz.</t>
  </si>
  <si>
    <t>Water, Stearic Acid, Isopropyl Palmitate, Propylene Glycol, Glyceryl Stearate, PEG-100 Stearate, Sorbitan Sesquioleate, Acetylated Lanolin Alcohol, Cetyl Alcohol, Arctostaphylos Uva Ursi Leaf Extract, Glycyrrhiza Glabra (Licorice) Root Extract, Glycerin, Kojic Acid, Dimethicone, Tocopheryl Acetate, Xanthan Gum, Sodium Bisulfite, Sodium Sulfite, BHT, Sorbic Acid, Sodium Benzoate, Diazolidinyl Urea, Methylparaben, Propylparaben</t>
  </si>
  <si>
    <t>Facial fade lightening cream</t>
  </si>
  <si>
    <t>Water, Stearic Acid, Isopropyl Palmitate, Propylene Glycol, Glyceryl Stearate, PEG-100 Stearate, Sorbitan Sesquioleate, Acetylated Lanolin Alcohol, Cetyl Alcohol, Arctostaphylos Uva Ursi Leaf Extract, Glycyrrhiza Glabra (Licorice) Root Extract, Glycerin, Kojic Acid, Dimethicone, Tocopheryl Acetate, Xanthan Gum, sodium Bisulfite, Sodium Sulfite, BHT, Sorbic Acid, Sodium Benzoate, Diazolidinyl Urea, Methylparaben, Propylparapen</t>
  </si>
  <si>
    <t>Lightening stick</t>
  </si>
  <si>
    <t>Stick</t>
  </si>
  <si>
    <t>Fiske Industries INC.</t>
  </si>
  <si>
    <t>0.15 oz</t>
  </si>
  <si>
    <t>Silicones, Stearyl Alcohol, Glyceryl Stearate and PEG-100 Stearate, Talc, Hydrogenated Castor Oil, Yarrow Extract, Bearberry Extract, Heather Extract, Licorice Extract, Sophora Japonica Extract, Scutellaria Bai Calensis Extract, Polysaccharida, Kojic Acid, Propylene Glycol, Urea, Methylparaben, Propylparaben</t>
  </si>
  <si>
    <t>Treating body cream lightening</t>
  </si>
  <si>
    <t>L'abidjanaise</t>
  </si>
  <si>
    <t>Abidjan</t>
  </si>
  <si>
    <t>Cote d'Ivoire</t>
  </si>
  <si>
    <t>H Cosmetiques Cl</t>
  </si>
  <si>
    <t>Sierra (Leone) International Foods</t>
  </si>
  <si>
    <t>African (West)</t>
  </si>
  <si>
    <t>810 Fayetteville St #108, Durham, NC 27701</t>
  </si>
  <si>
    <t>919-937-9032</t>
  </si>
  <si>
    <t>300 g</t>
  </si>
  <si>
    <t>Water, Lauryl Ether Sulfate, Dimethicone, Parrafin Oil, Sweet Almond Oil, Shea Butter, Butyl Paraben, Steareth 2, Tea Tree Oil, EDTA, Glycerin, Fragrance</t>
  </si>
  <si>
    <t>Treating soap</t>
  </si>
  <si>
    <t>Nora's African Grocery</t>
  </si>
  <si>
    <t>African</t>
  </si>
  <si>
    <t>4837 NC 55 Hwy, Durham, NC 27713</t>
  </si>
  <si>
    <t>919-680-6618</t>
  </si>
  <si>
    <t>225 g</t>
  </si>
  <si>
    <t>Sodium Hydroxide, Coconut and Palms oil, Clay and Honey, Softening and Gumming agents</t>
  </si>
  <si>
    <t>Skin cream with sandalwood oil</t>
  </si>
  <si>
    <t>Vicco Turmeric</t>
  </si>
  <si>
    <t>Hingna, Nagpur</t>
  </si>
  <si>
    <t>Vicco Products (Bombay) Pvt. Ltd</t>
  </si>
  <si>
    <t>70 g</t>
  </si>
  <si>
    <t>Extracts of Turmeric (Curcuma Longa, Linn, - Rhizome- Powder) 16% w/w, Sandalwood Oil (Santatum Album, Linn. -Stem-Oil) 0.5% w/w, (In a non-greasy base)</t>
  </si>
  <si>
    <t>N0168</t>
  </si>
  <si>
    <t>WSO skin cream</t>
  </si>
  <si>
    <t>60 g</t>
  </si>
  <si>
    <t>Extracts of Turmeric (Curcuma Longa, Linn, - Rhizome- Powder) 12% w/w, Excipients q.s. (In a non-greasy base)</t>
  </si>
  <si>
    <t>N0497</t>
  </si>
  <si>
    <t>Fade cream - oily skin</t>
  </si>
  <si>
    <t>Ambi</t>
  </si>
  <si>
    <t>New York</t>
  </si>
  <si>
    <t xml:space="preserve">Ambi Skincare LLC </t>
  </si>
  <si>
    <t>2 oz</t>
  </si>
  <si>
    <t>Hydroquinone 2%, Octinoxate 2%, Water, Glycerin, Isopropyl Myristaet, Stearic Acid, Cetyl Alcohol, Potassium Cetyl, Phosphate, Betaine, Glyceryl Stearate, PEG-100 Stearate, Sodium Metabisulfite, Pentaerythrityl Tetra-di-t-butyl Hydroxyhydrocinnamate, Fragrance, Tocopheryl Acetate, Methylparaben, Disodium EDTA, Lactic Acid, Propylparaben, Ethylparaben, PEG-16 Soy Sterol, Sodium Ascorbyl Phosphate, Butylene Glycol, Glycine Soja (Soybean) Protein</t>
  </si>
  <si>
    <t>Hydroquinone 2%, Octinoxate 2%</t>
  </si>
  <si>
    <t>Water, Glycerin, Isopropyl Myristaet, Stearic Acid, Cetyl Alcohol, Potassium Cetyl, Phosphate, Betaine, Glyceryl Stearate, PEG-100 Stearate, Sodium Metabisulfite, Pentaerythrityl Tetra-di-t-butyl Hydroxyhydrocinnamate, Fragrance, Tocopheryl Acetate, Methylparaben, Disodium EDTA, Lactic Acid, Propylparaben, Ethylparaben, PEG-16 Soy Sterol, Sodium Ascorbyl Phosphate, Butylene Glycol, Glycine Soja (Soybean) Protein</t>
  </si>
  <si>
    <t>SDR41W</t>
  </si>
  <si>
    <t>Fade cream - normal skin</t>
  </si>
  <si>
    <t>Hydroquinone 2%, Octinoxate 2%, Water, Glycerin, Isopropyl Myristate, Stearic Acid, Cyclopentasiloxane, Cetyl Alcohol, Betaine, Hydroxyethyl Urea, Glyceryl Stearate, PEG-100 Stearate, Potassium Cetyl Phosphate, Dimethicone Crosspolymer, Sodium Metabisulfite, Pentaerythrityl Tetra-di-t-butyl Hydroxyhydrocinnamate, Fragrance, Tocopheryl acetate, Methylparaben, Disodium EDTA, Lactic Acid, Propylparaben, Ethylparaben, PEG-16 Soy Sterol, Sodium Ascorbyl Phosphate, Butylene Glycol, Glycine Soja (Soybean) Protein</t>
  </si>
  <si>
    <t>Water, Glycerin, Isopropyl Myristate, Stearic Acid, Cyclopentasiloxane, Cetyl Alcohol, Betaine, Hydroxyethyl Urea, Glyceryl Stearate, PEG-100 Stearate, Potassium Cetyl Phosphate, Dimethicone Crosspolymer, Sodium Metabisulfite, Pentaerythrityl Tetra-di-t-butyl Hydroxyhydrocinnamate, Fragrance, Tocopheryl acetate, Methylparaben, Disodium EDTA, Lactic Acid, Propylparaben, Ethylparaben, PEG-16 Soy Sterol, Sodium Ascorbyl Phosphate, Butylene Glycol, Glycine Soja (Soybean) Protein</t>
  </si>
  <si>
    <t>Lightening beauty cream</t>
  </si>
  <si>
    <t>Caro White</t>
  </si>
  <si>
    <t>Dream Cosmetics</t>
  </si>
  <si>
    <t>300 ml</t>
  </si>
  <si>
    <t xml:space="preserve">Petrolatum, Mineral Oil, Stearic Acid, Cetearyl alcohol, Isopropyl myristate, Glycerin, Methyl &amp; Propyl Paraben, Huile De Carotte, Vit. E (0,2%); Hydroquinone (max. 2%), Aqua (eau), Fragrance. </t>
  </si>
  <si>
    <t>B3/12617-6</t>
  </si>
  <si>
    <t>La Bamakoise</t>
  </si>
  <si>
    <t>Milan</t>
  </si>
  <si>
    <t>Italy</t>
  </si>
  <si>
    <t>100g contain Betamethasone Dipropionate 0, 05g-Excipients q.s.</t>
  </si>
  <si>
    <t xml:space="preserve">Hypersensitiveness, skin dryness, cutaneous atrophy, eruption of acne and hypopigmentation </t>
  </si>
  <si>
    <t>Cleansing cream</t>
  </si>
  <si>
    <t>Nunn Care</t>
  </si>
  <si>
    <t>Mazatlan, Sinaloa</t>
  </si>
  <si>
    <t>Mexico</t>
  </si>
  <si>
    <t xml:space="preserve"> Milagros Cosmetics</t>
  </si>
  <si>
    <t>Los Portales Supermarket</t>
  </si>
  <si>
    <t>Latin</t>
  </si>
  <si>
    <t>912 S Kerr Ave, Wilmingon, NC 28403</t>
  </si>
  <si>
    <t>910-799-7262</t>
  </si>
  <si>
    <t>1 oz</t>
  </si>
  <si>
    <t>Water, Mineral Oil, Sorbitol, Isopropyl Palmitate, Isopropyl myristate, Cetostearyl and ceteareth-20 Alcohols, Bee wax, Glycerin, Parrafin, Decyl Oleate, Candelilla wax, Collagen, Zinc Hyalurate, Tocopheryl acetate (Vitamin E), Glyceryl monostearate, Microcrystalline Wax, Stearic acid, Propylene glycol, Lanolin, Lanolin Alcohol, DMDM Hydantoin, Methylchloroisothiazolinone, Methylisothiazolinone, Triethanolamine,Aluminum stearate, Magnesium stearate, Fragrance, Panthenol, Citric acid, Potassium sorbate.</t>
  </si>
  <si>
    <t>Facial cream</t>
  </si>
  <si>
    <t>Nature Secrete</t>
  </si>
  <si>
    <t>France</t>
  </si>
  <si>
    <t>El Paradis Cosmetic</t>
  </si>
  <si>
    <t>40 g</t>
  </si>
  <si>
    <t>Water, Mineral Oil, Cetyl Alcohol, Monopropylene Glycol, Glycerin, Fruit Acid, Salicylic Acid, Allantoin, Titanium Oxyde, Benzoique Acid, Huile D'Argan, Bave D'escargot, Extrait De Ginseng, Exfoliants Aquatiques, Fragrance</t>
  </si>
  <si>
    <t xml:space="preserve">Jabon complemento </t>
  </si>
  <si>
    <t>La Crema de Rebeca</t>
  </si>
  <si>
    <t xml:space="preserve">Michoachan De Ocampo </t>
  </si>
  <si>
    <t>Crema limpiadora y curativa</t>
  </si>
  <si>
    <t>La Tía Mána</t>
  </si>
  <si>
    <t>Morelia, Michoacan</t>
  </si>
  <si>
    <t>Eventone face cream for oily skin</t>
  </si>
  <si>
    <t>Palmer's</t>
  </si>
  <si>
    <t>7.69 (4.47)</t>
  </si>
  <si>
    <t>2.7 oz</t>
  </si>
  <si>
    <t>Ligtening beauty cream</t>
  </si>
  <si>
    <t>G-G Dynamiclair Paris</t>
  </si>
  <si>
    <t>Gandour</t>
  </si>
  <si>
    <t>Detroit</t>
  </si>
  <si>
    <t>MI</t>
  </si>
  <si>
    <t>Darou Salam African Market</t>
  </si>
  <si>
    <t>23689 W 7 Mile rd, Detroit, MI 48219</t>
  </si>
  <si>
    <t>248-354-9674</t>
  </si>
  <si>
    <t>500 g; 17.6 oz</t>
  </si>
  <si>
    <t>Water, Stearyl Alcohol, Petrolatium (Paraffin), Stearic Acid, Paraffinum Liquid (Mineral Oil),  Isopropyl Myristate, Propylene Glycol, 2.5% Artosphylos UVA-URSI (Bearberry Extracts), AHA 1% (Citric Gluconic, Glycolic, Lactic, Malic, Salicylic Tartaric Acids), 1% Octyl Methoxycinnamate, Sodium Metabisulfite, Fragrance, Simondsia Chinesis (jojoba oil) Prunis Persica Dulcis (Sweet Almond Oil) Propyl paraben, Triticum Vulgare (Wheat Germ Oil) Methylparaben, Polysorbate 60, 0.5% Butylmethoxydibenzoylmethane, Tocopheryl acetate, BHT, CI 14700 (FD&amp;C Red 4), CI 17200 (D&amp;C RED 33), CI 19140 (FD&amp;C Yellow 5)</t>
  </si>
  <si>
    <t>Facial cream: face repairing cream</t>
  </si>
  <si>
    <t>M6</t>
  </si>
  <si>
    <t>Oscars Cosmetics</t>
  </si>
  <si>
    <t>Family African Market</t>
  </si>
  <si>
    <t>20727 W 7 Mile Rd, Detroit, MI 48219</t>
  </si>
  <si>
    <t>313-592-9115</t>
  </si>
  <si>
    <t>40 grs</t>
  </si>
  <si>
    <t>Plant extracts, Propylparaben, Stearyl Alcohol, C16, mineral oil, methylparaben, AHA, Benzoic acid, Salicylic acid, MPG, Glycerin, Fragrance, Water</t>
  </si>
  <si>
    <t>Lightening body cream</t>
  </si>
  <si>
    <t xml:space="preserve">Caro-Light </t>
  </si>
  <si>
    <t>SIVOP</t>
  </si>
  <si>
    <t>300 mL</t>
  </si>
  <si>
    <t>Stearic Acid, Petrolatum, Mineral Oil, Isopropyl Myristate, Cetearyl Alcohol, Glycerin, Propylene Glycol, Cetrimonium Bromide, Methyl Paraben, Propyl Paraben, Hydroquinon (2%), Sodium Metabisulfite, Glycolic Acid, Mallic Acid, Lactic Acid, Citric Acid, Daucus Carota Extracts, water, Fragrance, C119140, C116255</t>
  </si>
  <si>
    <t>Lightening gel - cream</t>
  </si>
  <si>
    <t>African Beauty MJ</t>
  </si>
  <si>
    <t>Tomjai Enterprises Inc.</t>
  </si>
  <si>
    <t>Water, Butylene Glycol, Mineral Oil, Steareth-2 Stearyl Alcohol,  Cetyl Alcohol, Stearic acid, Hydroquinone, Decyl Oleate, Apricot Kernel Oil, Argania Spinosa Oil, Birch oil, Camellia Kissi Oil, Coconut Oil, Cucumber Oil, Indigo Bush Oil, Kojic Acid, Alfalfa Exrtract, Bearberry extract, Tocopheryl acetate, Licorice Extract, Hydroxyethylcellulose, Lemon Extract, Althea Officinalis Extract, Asparagus Officinalis Extract, Carbomer, Sodium Hydroxide, Allantoin, Ascorbic acid, Citric Acid, Sodium Bisulfite, DMDM Hydantoin, Methylparaben, Fragrance</t>
  </si>
  <si>
    <t>Max light: Lightening &amp; purifying body oil</t>
  </si>
  <si>
    <t>Oil</t>
  </si>
  <si>
    <t>N. Parfumerie Gandour</t>
  </si>
  <si>
    <t xml:space="preserve">Abidjan, </t>
  </si>
  <si>
    <t xml:space="preserve"> Cote d'Ivoire</t>
  </si>
  <si>
    <t>150 mL</t>
  </si>
  <si>
    <t>H,V.,I.P.M. Plant extract, Vitamin A, Vitamin E, Carotene, Hydroquinone, Fragrance</t>
  </si>
  <si>
    <t>WhiteGlow: Skin whitening &amp; brightening gel crème</t>
  </si>
  <si>
    <t>Gel cream</t>
  </si>
  <si>
    <t>Lotus Herbals</t>
  </si>
  <si>
    <t>Jharmajri, Baddi</t>
  </si>
  <si>
    <t>Kanidi Cosmeceuticals</t>
  </si>
  <si>
    <t>Canton</t>
  </si>
  <si>
    <t>Bombay Groceries, Inc.</t>
  </si>
  <si>
    <t>45500 Ford Rd, Canton, MI 48187</t>
  </si>
  <si>
    <t>734-459-2016</t>
  </si>
  <si>
    <t>20 g</t>
  </si>
  <si>
    <t>D.M. Water, Almond oil, Octyl Methoxy Cinnamate, Glyceryl Mono, Hydroxy Stearate, Triticum Vulgare (wheat germ) oil, Light Liquid Paraffin, Butyl Methoxydibenzoylmethane, Arcostaphylos Uva-Ursi (Bearberry) Extract, Camellia Sinesis (Green Tea) Extract, Lactic Acid, Glycerin, Stearic acid, Milk Enzymes, Sodium Lactate, Propylene Glycol, Titanium Dioxide, Ceto Stearyl alcohol, Cetyl Alcohol, Triethanolamine, Triter Penoids, Phenyl Flavones (Mulberry) Extract, Epigallocathechin (Saxifraga) Extract, Vitis Vinifera (Grape) Extract, 2- Phenoxyethanol, Tocopheryl acetate, Methyl Paraben, Propyl Paraben, Alpha-Arbutin, Fragrance</t>
  </si>
  <si>
    <t>Hand &amp; body lotion: Goat's milk - whitening</t>
  </si>
  <si>
    <t>Elizzer Natural</t>
  </si>
  <si>
    <t>Selangor</t>
  </si>
  <si>
    <t>Malaysia</t>
  </si>
  <si>
    <t>Laffair Corporation SDN BHD</t>
  </si>
  <si>
    <t>500 mL</t>
  </si>
  <si>
    <t>Water, Paraffinum, Liquidum, Glycerin, Stearic Acid, Dimethicone, Cetearyl Alcohol, Ceteareth-24, Isopropyl Palmitate, Cetyl Alcohol, Glyceryl Stearate, SE, Phenoxyethanol, Fragrance, Triethanolamine, Tocopheryl Acetate, Aloe Barbadensis Extract, Acrylates/C10-30 Alkyl Acrylate Cross Polymer, Whole Dry Milk</t>
  </si>
  <si>
    <t>181035/1</t>
  </si>
  <si>
    <t>Skin lightening body lotion</t>
  </si>
  <si>
    <t>Niuma</t>
  </si>
  <si>
    <t>Madrid</t>
  </si>
  <si>
    <t>Spain</t>
  </si>
  <si>
    <t xml:space="preserve">Niuma Belleza </t>
  </si>
  <si>
    <t>Water, Glyceryl Stearate, Isopropyl Palmitate, Glycerin, Cetearyl Alcohol, Sodium Lactate, Dipropylene glycol, Betula Alba Leaf Extract, Citrus Limonum Peel Extract, Morus Nigra Leaf Extract, Glycyrrhiza Glabra Root Extract, Sambucus Nigra Extract, Tilia Tomentosa Extract, Parfum (fragrance), Ethylhexyl Methoxycinnamate, Allantoin, Tocopheryl Acetate, Ascorbic acid, Sodium Lauryl Sulfate, Sodium Metabisulfite, Disodium EDTA, Hydroxyisohexyl-3-cyclohexene Carboxaldehyde, Linalool, Hexyl Cinnamal, Coumarin, Limonene, Phenoxyethanol, Methylparaben, Ethylparaben, Propylparaben, Isobuthylparaben, n-Buthylparaben, p-Chloro-m-Cresol</t>
  </si>
  <si>
    <t>Skin light</t>
  </si>
  <si>
    <t>La Crème Clarifiante Traitante</t>
  </si>
  <si>
    <t xml:space="preserve">Abidjan </t>
  </si>
  <si>
    <t>Steanic Acid, Vaseline, Vitamin E, EAU, Cetrimide, Glycerin, MPG, Antioxidant preservative, Kojic Acid, Carotene 0, 1%</t>
  </si>
  <si>
    <t>CSL D15</t>
  </si>
  <si>
    <t>Foundation body cream</t>
  </si>
  <si>
    <t>Stopover JRA Ent.</t>
  </si>
  <si>
    <t>Accra</t>
  </si>
  <si>
    <t>Ghana</t>
  </si>
  <si>
    <t>220 g</t>
  </si>
  <si>
    <t>Cordal Wax, Stearic Acid, Cetyl Alcohol, Petroleum Jelly, Paraffin Oil, Glycerine, Honey, Fragrance</t>
  </si>
  <si>
    <t>SJFBC0617</t>
  </si>
  <si>
    <t>Kojic acid soap</t>
  </si>
  <si>
    <t>Siam Lee Cosmetics Co., Ltd.</t>
  </si>
  <si>
    <t>Bangkok</t>
  </si>
  <si>
    <t>Thailand</t>
  </si>
  <si>
    <t>160 gme</t>
  </si>
  <si>
    <t>Sodium Coconuttate, Sodium Coconuttate Kernilate, Glycerin, Papaine, Ginseng, Kojic Acid, Fragrance</t>
  </si>
  <si>
    <t>10-1-5509952</t>
  </si>
  <si>
    <t>Clarifying soap: extra whitening</t>
  </si>
  <si>
    <t>Rapid' White</t>
  </si>
  <si>
    <t>Picos-ci</t>
  </si>
  <si>
    <t>350 grs</t>
  </si>
  <si>
    <t>Cocnut oil, sodium hydroxide, sodium carbonate, silicate, vitamin A,E,F,AHA, lillite, kaolinite, plants extracts, EDTA, I19140, CI 12844, Fragrance, Exofiant</t>
  </si>
  <si>
    <t>Brightening carrot soap</t>
  </si>
  <si>
    <t>Akaona</t>
  </si>
  <si>
    <t>PRC (China)</t>
  </si>
  <si>
    <t>200 gr; 7 oz</t>
  </si>
  <si>
    <t>Vegetable soap base (palm and coconut oil), palmitic acid, EDTA, sodium chloride, water, carrot extract, rice bam, peppermint extract, camellia oil, vitamin E, jojoba oil, glycerin, fragrance, no color dyes. Pigment (+/-Maycontain): D&amp;C black. NO.2, FD&amp;C green#5, FD&amp;C Yellow#5, FD&amp;C Yellow#6, FD&amp;C RED#4</t>
  </si>
  <si>
    <t>lightening serum</t>
  </si>
  <si>
    <t>serum</t>
  </si>
  <si>
    <t>Perfect White</t>
  </si>
  <si>
    <t>30 mL</t>
  </si>
  <si>
    <t>Glycerine, Alcohol, Kojic Acid, Allantoin, BHT, Perfume, EAU</t>
  </si>
  <si>
    <t>E2/31523</t>
  </si>
  <si>
    <t>Saffron crème bleach: healthy fair skin</t>
  </si>
  <si>
    <t>Cream &amp; powder</t>
  </si>
  <si>
    <t>Fem</t>
  </si>
  <si>
    <t>Distt. Solan</t>
  </si>
  <si>
    <t>Dabur</t>
  </si>
  <si>
    <t>Garden City</t>
  </si>
  <si>
    <t>Patel Brothers</t>
  </si>
  <si>
    <t>28684 Ford Rd, Garden City, MI 48135</t>
  </si>
  <si>
    <t>734-427-4445</t>
  </si>
  <si>
    <t>64 g</t>
  </si>
  <si>
    <t>BM0360</t>
  </si>
  <si>
    <t>Ageless cream</t>
  </si>
  <si>
    <t>Toujours</t>
  </si>
  <si>
    <t>Kaera Cosmetics</t>
  </si>
  <si>
    <t>200 grs</t>
  </si>
  <si>
    <t>Carotone Light &amp; natural brightening oil</t>
  </si>
  <si>
    <t>N.P. Gandour</t>
  </si>
  <si>
    <t>65 mL</t>
  </si>
  <si>
    <t>Propylene Glycol, Carrot extracts, Collagen, water, sodium metabisulfite, hydroquinone 2%, glycerin, kojic acid, UVA, UVB, fragrance</t>
  </si>
  <si>
    <t xml:space="preserve">Fair &amp; White gel crème: strong bleaching treatment </t>
  </si>
  <si>
    <t xml:space="preserve">Paris Fair &amp; White </t>
  </si>
  <si>
    <t>Paris</t>
  </si>
  <si>
    <t>Labo Derma</t>
  </si>
  <si>
    <t>Southfield</t>
  </si>
  <si>
    <t>Beauty Plus</t>
  </si>
  <si>
    <t>20380 W 8 Mile Rd, Southfield, MI 48075</t>
  </si>
  <si>
    <t>248-809-9000</t>
  </si>
  <si>
    <t>Hydroquinone 1.9%, Propylene Glycol, Cetearyl Alcohol, Castor (Ricinus Communis) Oil, Carnauba, Polyacrylamide/ C13-14 Isoparaffin/Laureth-7, Parfum (Fragrance), Sodium Sulfite, Sodium Metabisulfite, Cl: 19140, Citral, Limonene, Linalool</t>
  </si>
  <si>
    <t>Hydroquinone 1.9%</t>
  </si>
  <si>
    <t>Propylene Glycol, Cetearyl Alcohol, Castor (Ricinus Communis) Oil, Carnauba, Polyacrylamide/ C13-14 Isoparaffin/Laureth-7, Parfum (Fragrance), Sodium Sulfite, Sodium Metabisulfite, Cl: 19140, Citral, Limonene, Linalool</t>
  </si>
  <si>
    <t>18548X-1</t>
  </si>
  <si>
    <t xml:space="preserve"> lightening beauty soap</t>
  </si>
  <si>
    <t>180 g</t>
  </si>
  <si>
    <t>Palm oil, Coconut oil, Sodium Hydroxide, Acid ascorbic, aqua, Glycerin, Carrot Oil, Vit E, Parfum</t>
  </si>
  <si>
    <t>Skin lite 'n' smooth cream</t>
  </si>
  <si>
    <t>Symba</t>
  </si>
  <si>
    <t>Doura Manufacturers agent</t>
  </si>
  <si>
    <t>2 oz; 57 g</t>
  </si>
  <si>
    <t>Hydroquinone 1.9%, Water, Glycerl Monostearate, Propylene Glycol, Mineral Oil (Paraffinum Liquidum), Cetyl Palmitate, Isopropyl Myristate, Demethicone, Sodium Laureyl Sulphate, Allantoin, Fragrance (Parfum), Sodium Metabisulphate, Ascorbic Acid (Vitamin C), Propylparaben, Disodium EDTA, Acid Red 33 (CL 17200)</t>
  </si>
  <si>
    <t>Whitening Cream Clobetasol Propionate Cream USP</t>
  </si>
  <si>
    <r>
      <t xml:space="preserve">Grace </t>
    </r>
    <r>
      <rPr>
        <sz val="11"/>
        <color theme="1"/>
        <rFont val="Calibri (Body)"/>
      </rPr>
      <t>White</t>
    </r>
  </si>
  <si>
    <t>Pink Rose Cosmetics Ltd</t>
  </si>
  <si>
    <t>30 g</t>
  </si>
  <si>
    <t>Clobetasol Propionate USP 0.05% w/w Cream Base q.s.</t>
  </si>
  <si>
    <t>Itching, skin atrophy, cracking of the skin, irritation, erythema, folliculitis, numbness of fingers, thinning, loss of elasticity and dilation of the superficial blood vessels</t>
  </si>
  <si>
    <t>Civic cream</t>
  </si>
  <si>
    <t xml:space="preserve">MN </t>
  </si>
  <si>
    <t>Bioggio</t>
  </si>
  <si>
    <t>1 box made in Switzerland, 1 made in Italy</t>
  </si>
  <si>
    <t>Elko Organization Ltd</t>
  </si>
  <si>
    <t>Switzerland</t>
  </si>
  <si>
    <t>100g contain: Clobetasol propionate 0, 050 g Excipients: propylen glycol, Titanium dioxide, Carbomer, Purified water q.s.</t>
  </si>
  <si>
    <t>Burning sensation, stinging, irritation, pruritus, erythema, folliculitis, craching and fissuring of the skin, numbness of the fingers, skin atrophy, telangiectasia</t>
  </si>
  <si>
    <t>A4-9597</t>
  </si>
  <si>
    <t>Clarant B3</t>
  </si>
  <si>
    <t>Ponds</t>
  </si>
  <si>
    <t>Morelos</t>
  </si>
  <si>
    <t>Unilever</t>
  </si>
  <si>
    <t>Westland</t>
  </si>
  <si>
    <t>La Tiendita Mexican Market</t>
  </si>
  <si>
    <t>5975 N Wayne Rd, Westland, MI</t>
  </si>
  <si>
    <t>734-722-4215</t>
  </si>
  <si>
    <t>7.05 oz</t>
  </si>
  <si>
    <t>Water, Niacinamide, Stearic Acid, Isopropyl Myristate, Mineral Oil, Glyceryl Stearate, Ethylhexyl Methoxycinnamate, Glycerin, Triethanolamine, Carbomer, Cetyl Alcohol, Butyl Methoxydibenzoylmetane, Dimethicone, Fragrance, Methylparaben, Sodium PCA, Glutamic Acid, Propylparaben, Sodium Hydroxide, Disodium EDTA, Sodium Ascorby Phosphate</t>
  </si>
  <si>
    <t>CountryOrigin</t>
  </si>
  <si>
    <t>CntryOrigRegion</t>
  </si>
  <si>
    <t>CntryOrig_cat</t>
  </si>
  <si>
    <t>ParentCoCountry_cat</t>
  </si>
  <si>
    <t>StoreCity</t>
  </si>
  <si>
    <t>StoreEthnicGrp_cat</t>
  </si>
  <si>
    <t>StoreAddress</t>
  </si>
  <si>
    <t>StorePhone</t>
  </si>
  <si>
    <t>StoreName</t>
  </si>
  <si>
    <t>StoreCity_cat</t>
  </si>
  <si>
    <t>StoreState</t>
  </si>
  <si>
    <t>StoreState_cat</t>
  </si>
  <si>
    <t>StoreName_cat</t>
  </si>
  <si>
    <t>Price(SalePrice)</t>
  </si>
  <si>
    <t>Ingredients</t>
  </si>
  <si>
    <t>Batch_cat</t>
  </si>
  <si>
    <t>Lot_cat</t>
  </si>
  <si>
    <t>FDA_cat</t>
  </si>
  <si>
    <t>DetectLimit_cat</t>
  </si>
  <si>
    <t>Website: https://www.latiamana.com/product-page/la-tia-mana</t>
  </si>
  <si>
    <r>
      <rPr>
        <b/>
        <sz val="11"/>
        <color theme="1"/>
        <rFont val="Calibri"/>
        <family val="2"/>
        <scheme val="minor"/>
      </rPr>
      <t>Cream</t>
    </r>
    <r>
      <rPr>
        <sz val="11"/>
        <color theme="1"/>
        <rFont val="Calibri"/>
        <family val="2"/>
        <scheme val="minor"/>
      </rPr>
      <t xml:space="preserve">: Agua, Hydrogen Peroxide (4.0%), Cetostearyl Alcohol, Propylene Glycol, Polyoxyethylene 20 Cetostearyl alcohol, PEG 100 Stearate, Glyceryl Monostearate, Stearic Acid, Saffron through perfume, Sodium Stannate Trihydrate, Ortho Phosphoric Acid, Di-Sodium EDTA, Vitamin-E Acetate, Cl 73360; </t>
    </r>
    <r>
      <rPr>
        <b/>
        <sz val="11"/>
        <color theme="1"/>
        <rFont val="Calibri"/>
        <family val="2"/>
        <scheme val="minor"/>
      </rPr>
      <t>Powde</t>
    </r>
    <r>
      <rPr>
        <sz val="11"/>
        <color theme="1"/>
        <rFont val="Calibri"/>
        <family val="2"/>
        <scheme val="minor"/>
      </rPr>
      <t>r: Persulphates, Milk Powder</t>
    </r>
  </si>
  <si>
    <t>Website via QRC: http://nunncare.com/us-auth-qr/</t>
  </si>
  <si>
    <t>Variable</t>
  </si>
  <si>
    <t>Description</t>
  </si>
  <si>
    <t>Variable Type</t>
  </si>
  <si>
    <t>Coding (789=NA, 888=unknown)</t>
  </si>
  <si>
    <t xml:space="preserve">ID number </t>
  </si>
  <si>
    <t>Discrete</t>
  </si>
  <si>
    <t>NA</t>
  </si>
  <si>
    <t>Quantity purchased for possible analysis</t>
  </si>
  <si>
    <t xml:space="preserve">The amount of samples (containers) of each product sent to Helen &amp; Zehao for Hg analysis. </t>
  </si>
  <si>
    <t>Name on product container</t>
  </si>
  <si>
    <t>Text</t>
  </si>
  <si>
    <t>Consistency of product</t>
  </si>
  <si>
    <t>Consistency of product, by category</t>
  </si>
  <si>
    <t>Categorical</t>
  </si>
  <si>
    <t>1=Cream, 2=Solid, 3=Oil (liquids)</t>
  </si>
  <si>
    <t>Owns the product</t>
  </si>
  <si>
    <t>City, state manufactured</t>
  </si>
  <si>
    <t>Country manufactured</t>
  </si>
  <si>
    <t>1=USA, 2=India, 3=Korea, 4= Cote d'ivoire, 5= UK, 6=Italy, 7=Mexico, 8=France, 9=Malaysia, 10=Spain, 11=Ghana, 12=Thailand, 13=China, 14=England, 15=Switzerland</t>
  </si>
  <si>
    <t>Region/location of manufacture co</t>
  </si>
  <si>
    <t>1=Central Europe, 2=Southwest Europe, 3=Western Europe, 4=Western Africa, 5=East Asia, 6=Southeast Asia, 7=Southern Asia, 8=North America</t>
  </si>
  <si>
    <t>Parent company who owns the product</t>
  </si>
  <si>
    <t>Indicates if there is a parent company associated with company</t>
  </si>
  <si>
    <t>Categorical, Binary</t>
  </si>
  <si>
    <t>0=No, 1=Yes</t>
  </si>
  <si>
    <t>Country (and city/state if known) of parent company</t>
  </si>
  <si>
    <t>Origin of parent company</t>
  </si>
  <si>
    <t>1=USA, 2=India, 3= Cote d'ivoire, 4=Mexico, 5=Malaysia, 6= Spain, 7=Switzerland, 8=France</t>
  </si>
  <si>
    <t>Region/location of parent company</t>
  </si>
  <si>
    <t>1=North America, 2=Africa, 3=Asia, 4=Europe</t>
  </si>
  <si>
    <t>The city the product was bought in</t>
  </si>
  <si>
    <t>1=Cary, 2=Morrisville, 3=Willmington, 4=Durham, 5=Detroit, 6=Garden City, 7=Southfield, 8=Westland, 9=Canton</t>
  </si>
  <si>
    <t>The state the product was bought in</t>
  </si>
  <si>
    <t>1=NC, 2=MI</t>
  </si>
  <si>
    <t>The store the product was bought at</t>
  </si>
  <si>
    <t>1 = Cary African &amp; Carribean Market; 2 = RTP Sabzi Mandi; 3 = Grand India Mart; 4 = Oprah Beauty Supply; 5 = Shilla Oriental Market; 6 = Sierra (Leone) International Foods; 7 = Nora's African Grocery; 8 = Los Portales Supermarket; 9 = Darou Salam African Market; 10 = Family African Market; 11 = Bombay Groceries, Inc.; 12 = Patel Brothers; 13 = Beauty Plus; 14 = La Tiendita Mexican Market</t>
  </si>
  <si>
    <t>Ethnic group store markets for</t>
  </si>
  <si>
    <t>1=African, 2=Indian, 3=Asian, 4=Latin American, 5=African American, 6=African Carribean</t>
  </si>
  <si>
    <t>The address of the store the product was bought at</t>
  </si>
  <si>
    <t>Address</t>
  </si>
  <si>
    <t>The phone number of the store the product was bought at</t>
  </si>
  <si>
    <t>Phone Number</t>
  </si>
  <si>
    <t>Product purchase price (sale price in parentheses)</t>
  </si>
  <si>
    <t>Text (price)</t>
  </si>
  <si>
    <t>Product size listed on container</t>
  </si>
  <si>
    <t>Product size converted to ounces (oz)</t>
  </si>
  <si>
    <t>Continuous</t>
  </si>
  <si>
    <t>Ingredient list of product</t>
  </si>
  <si>
    <t>Ingredient that causes physical change on the skin</t>
  </si>
  <si>
    <t>Components of the product that do not affect action of ingredients</t>
  </si>
  <si>
    <t>Reaction due to product</t>
  </si>
  <si>
    <t>If there are side effects from using product</t>
  </si>
  <si>
    <t>Creation number of product</t>
  </si>
  <si>
    <t>Shows if there is a batch number with this product</t>
  </si>
  <si>
    <t>Shows if there is a lot number with this product</t>
  </si>
  <si>
    <t>Shows if there is an FDA number with this product</t>
  </si>
  <si>
    <t>Initial screening to determine if sample exceeds 100 ppm</t>
  </si>
  <si>
    <t>Weight in grams for first sample measured</t>
  </si>
  <si>
    <t>Nanograms of mercury in first sample measured</t>
  </si>
  <si>
    <t>Concentration of mercury in first sample measured</t>
  </si>
  <si>
    <t>First sample is above or below concentration detection limit (&lt;0.02 mg/kg)</t>
  </si>
  <si>
    <t>0=Below, 1=Above</t>
  </si>
  <si>
    <t>Weight in grams for second sample measured</t>
  </si>
  <si>
    <t>Nanograms of mercury in second sample measured</t>
  </si>
  <si>
    <t>Concentration of mercury in second sample measured</t>
  </si>
  <si>
    <t>Second sample is above or below concentration detection limit (&lt;0.02 mg/kg)</t>
  </si>
  <si>
    <t>Weight in grams for third sample measured</t>
  </si>
  <si>
    <t>Nanograms of mercury in third sample measured</t>
  </si>
  <si>
    <t>Concentration of mercury in third sample measured</t>
  </si>
  <si>
    <t>Third sample is above or below concentration detection limit (&lt;0.02 mg/kg)</t>
  </si>
  <si>
    <t>Weight in grams for fourth sample measured</t>
  </si>
  <si>
    <t>Nanograms of mercury in fourth sample measured</t>
  </si>
  <si>
    <t>Concentration of mercury in fourth sample measured</t>
  </si>
  <si>
    <t>Fourth sample is above or below concentration detection limit (&lt;0.02 mg/kg)</t>
  </si>
  <si>
    <t>Average ng of mercury of 1-4 sample measurements</t>
  </si>
  <si>
    <t>Average concentration of mercury of 1-4 sample measurements</t>
  </si>
  <si>
    <t>Standard deviation between concentrations</t>
  </si>
  <si>
    <t>Coefficient of variation between average concentration and SD*100</t>
  </si>
  <si>
    <t>Number of replicates</t>
  </si>
  <si>
    <t>Number of sample replicates above/below concentration detection limit (&lt;0.02 mg/kg)</t>
  </si>
  <si>
    <t>0=Neither is above detection limit, 1=One is above the detection limit, 2= Both are above the detection limit (samples with only 1 replicate listed as this)</t>
  </si>
  <si>
    <t>DetectionLim_avg</t>
  </si>
  <si>
    <t>Whether average replicate concentration exceeded the concentration detection limit (&lt;0.02 mg/kg)</t>
  </si>
  <si>
    <t>Relevant websites or other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</si>
</sst>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00"/>
    <numFmt numFmtId="167" formatCode="0.0E+00"/>
  </numFmts>
  <fonts count="11" x14ac:knownFonts="1">
    <font>
      <sz val="11"/>
      <color theme="1"/>
      <name val="Calibri"/>
      <family val="2"/>
      <scheme val="minor"/>
    </font>
    <font>
      <sz val="11"/>
      <color theme="1"/>
      <name val="Calibri"/>
      <family val="2"/>
      <scheme val="minor"/>
    </font>
    <font>
      <sz val="11"/>
      <color rgb="FFC00000"/>
      <name val="Calibri"/>
      <family val="2"/>
      <scheme val="minor"/>
    </font>
    <font>
      <sz val="11"/>
      <color theme="1"/>
      <name val="Calibri (Body)"/>
    </font>
    <font>
      <sz val="11"/>
      <color rgb="FF000000"/>
      <name val="Calibri"/>
      <family val="2"/>
      <scheme val="minor"/>
    </font>
    <font>
      <sz val="11"/>
      <name val="Calibri"/>
      <family val="2"/>
      <scheme val="minor"/>
    </font>
    <font>
      <sz val="12"/>
      <color rgb="FF9C5700"/>
      <name val="Calibri"/>
      <family val="2"/>
      <scheme val="minor"/>
    </font>
    <font>
      <b/>
      <sz val="11"/>
      <color theme="1"/>
      <name val="Calibri"/>
      <family val="2"/>
      <scheme val="minor"/>
    </font>
    <font>
      <sz val="12"/>
      <color rgb="FF9C0006"/>
      <name val="Calibri"/>
      <family val="2"/>
      <scheme val="minor"/>
    </font>
    <font>
      <sz val="11"/>
      <color rgb="FFFF0000"/>
      <name val="Calibri"/>
      <family val="2"/>
      <scheme val="minor"/>
    </font>
    <font>
      <sz val="12"/>
      <color theme="1"/>
      <name val="Calibri"/>
      <family val="2"/>
      <scheme val="minor"/>
    </font>
  </fonts>
  <fills count="4">
    <fill>
      <patternFill patternType="none"/>
    </fill>
    <fill>
      <patternFill patternType="gray125"/>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8" fillId="2" borderId="0" applyNumberFormat="0" applyBorder="0" applyAlignment="0" applyProtection="0"/>
    <xf numFmtId="0" fontId="6" fillId="3" borderId="0" applyNumberFormat="0" applyBorder="0" applyAlignment="0" applyProtection="0"/>
    <xf numFmtId="0" fontId="1" fillId="0" borderId="0"/>
  </cellStyleXfs>
  <cellXfs count="27">
    <xf numFmtId="0" fontId="0" fillId="0" borderId="0" xfId="0"/>
    <xf numFmtId="0" fontId="0" fillId="0" borderId="0" xfId="0" applyAlignment="1">
      <alignment horizontal="center" vertical="center"/>
    </xf>
    <xf numFmtId="0" fontId="0" fillId="0" borderId="0" xfId="3" applyFont="1"/>
    <xf numFmtId="0" fontId="0" fillId="0" borderId="0" xfId="0" applyAlignment="1">
      <alignment horizontal="left" vertical="center"/>
    </xf>
    <xf numFmtId="0" fontId="0" fillId="0" borderId="0" xfId="3" applyFont="1" applyAlignment="1">
      <alignment horizontal="left"/>
    </xf>
    <xf numFmtId="0" fontId="0" fillId="0" borderId="0" xfId="0" applyAlignment="1">
      <alignment vertical="center"/>
    </xf>
    <xf numFmtId="0" fontId="0" fillId="0" borderId="0" xfId="3" applyFont="1" applyAlignment="1">
      <alignment horizontal="center"/>
    </xf>
    <xf numFmtId="0" fontId="3" fillId="0" borderId="0" xfId="0" applyFont="1" applyAlignment="1">
      <alignment horizontal="center" vertical="center"/>
    </xf>
    <xf numFmtId="0" fontId="1" fillId="0" borderId="0" xfId="3"/>
    <xf numFmtId="0" fontId="1" fillId="0" borderId="0" xfId="3" applyAlignment="1">
      <alignment horizontal="left"/>
    </xf>
    <xf numFmtId="0" fontId="1" fillId="0" borderId="0" xfId="3" applyAlignment="1">
      <alignment horizontal="center"/>
    </xf>
    <xf numFmtId="0" fontId="9" fillId="0" borderId="0" xfId="0" applyFont="1" applyAlignment="1">
      <alignment horizontal="left" vertical="center"/>
    </xf>
    <xf numFmtId="0" fontId="9" fillId="0" borderId="0" xfId="0" applyFont="1" applyAlignment="1">
      <alignment horizontal="center" vertical="center"/>
    </xf>
    <xf numFmtId="164" fontId="0" fillId="0" borderId="0" xfId="0" applyNumberFormat="1" applyAlignment="1">
      <alignment horizontal="center" vertical="center"/>
    </xf>
    <xf numFmtId="164" fontId="0" fillId="0" borderId="0" xfId="0" applyNumberFormat="1"/>
    <xf numFmtId="0" fontId="10" fillId="0" borderId="0" xfId="2" applyFont="1" applyFill="1" applyAlignment="1">
      <alignment horizontal="center"/>
    </xf>
    <xf numFmtId="0" fontId="10" fillId="0" borderId="0" xfId="1" applyFont="1" applyFill="1" applyAlignment="1">
      <alignment horizontal="center"/>
    </xf>
    <xf numFmtId="1" fontId="0" fillId="0" borderId="0" xfId="0" applyNumberFormat="1" applyAlignment="1">
      <alignment horizontal="center" vertical="center"/>
    </xf>
    <xf numFmtId="165" fontId="0" fillId="0" borderId="0" xfId="0" applyNumberFormat="1"/>
    <xf numFmtId="166" fontId="0" fillId="0" borderId="0" xfId="0" applyNumberFormat="1"/>
    <xf numFmtId="0" fontId="3" fillId="0" borderId="0" xfId="3" applyFont="1" applyAlignment="1">
      <alignment horizontal="left"/>
    </xf>
    <xf numFmtId="167" fontId="0" fillId="0" borderId="0" xfId="0" applyNumberFormat="1" applyAlignment="1">
      <alignment horizontal="center" vertical="center"/>
    </xf>
    <xf numFmtId="167" fontId="0" fillId="0" borderId="0" xfId="0" applyNumberFormat="1"/>
    <xf numFmtId="0" fontId="5" fillId="0" borderId="0" xfId="0" applyFont="1"/>
    <xf numFmtId="0" fontId="5" fillId="0" borderId="0" xfId="0" applyFont="1" applyAlignment="1">
      <alignment horizontal="left"/>
    </xf>
    <xf numFmtId="0" fontId="2" fillId="0" borderId="0" xfId="0" applyFont="1"/>
    <xf numFmtId="0" fontId="4" fillId="0" borderId="0" xfId="0" applyFont="1"/>
  </cellXfs>
  <cellStyles count="4">
    <cellStyle name="Bad" xfId="1" builtinId="27"/>
    <cellStyle name="Neutral" xfId="2" builtinId="28"/>
    <cellStyle name="Normal" xfId="0" builtinId="0"/>
    <cellStyle name="Normal 2 2" xfId="3" xr:uid="{1B20C64A-94F6-7D41-B93A-C3CBB826E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E7DB-6B58-E043-ADDE-5A0F8AC9FACA}">
  <dimension ref="A1:BO47"/>
  <sheetViews>
    <sheetView zoomScaleNormal="100" workbookViewId="0">
      <pane xSplit="1" ySplit="1" topLeftCell="B9" activePane="bottomRight" state="frozen"/>
      <selection pane="topRight" activeCell="B1" sqref="B1"/>
      <selection pane="bottomLeft" activeCell="A2" sqref="A2"/>
      <selection pane="bottomRight" activeCell="BO6" sqref="BO6"/>
    </sheetView>
  </sheetViews>
  <sheetFormatPr baseColWidth="10" defaultColWidth="8.83203125" defaultRowHeight="15" x14ac:dyDescent="0.2"/>
  <cols>
    <col min="1" max="1" width="4" style="1" customWidth="1"/>
    <col min="2" max="2" width="9" style="10" customWidth="1"/>
    <col min="3" max="3" width="12.6640625" style="1" customWidth="1"/>
    <col min="4" max="4" width="32.5" style="3" customWidth="1"/>
    <col min="5" max="5" width="8.83203125" style="8" customWidth="1"/>
    <col min="6" max="6" width="8.5" style="1" customWidth="1"/>
    <col min="7" max="7" width="22.33203125" style="3" customWidth="1"/>
    <col min="8" max="8" width="15" style="9" customWidth="1"/>
    <col min="9" max="9" width="15" style="8" customWidth="1"/>
    <col min="10" max="10" width="14.6640625" style="1" customWidth="1"/>
    <col min="11" max="11" width="12.6640625" style="1" customWidth="1"/>
    <col min="12" max="12" width="33.5" style="9" customWidth="1"/>
    <col min="13" max="13" width="12" style="1" customWidth="1"/>
    <col min="14" max="14" width="17" style="8" customWidth="1"/>
    <col min="15" max="15" width="17.33203125" style="1" customWidth="1"/>
    <col min="16" max="16" width="15" style="1" customWidth="1"/>
    <col min="17" max="17" width="10.33203125" style="8" customWidth="1"/>
    <col min="18" max="18" width="8.33203125" style="1" customWidth="1"/>
    <col min="19" max="19" width="5.33203125" style="8" customWidth="1"/>
    <col min="20" max="20" width="7.83203125" style="1" customWidth="1"/>
    <col min="21" max="21" width="25.83203125" style="5" customWidth="1"/>
    <col min="22" max="22" width="12.5" style="1" customWidth="1"/>
    <col min="23" max="24" width="25.83203125" style="5" customWidth="1"/>
    <col min="25" max="25" width="22.83203125" style="8" customWidth="1"/>
    <col min="26" max="26" width="12.5" style="5" customWidth="1"/>
    <col min="27" max="28" width="8.83203125" style="10"/>
    <col min="29" max="29" width="6.33203125" style="1" customWidth="1"/>
    <col min="30" max="30" width="16" style="3" customWidth="1"/>
    <col min="31" max="31" width="12.5" style="1" customWidth="1"/>
    <col min="32" max="32" width="12.83203125" style="1" customWidth="1"/>
    <col min="33" max="33" width="11" style="1" customWidth="1"/>
    <col min="34" max="34" width="14.5" style="1" customWidth="1"/>
    <col min="35" max="35" width="8" style="1" customWidth="1"/>
    <col min="36" max="36" width="10" style="1" customWidth="1"/>
    <col min="37" max="37" width="11.33203125" style="1" customWidth="1"/>
    <col min="38" max="38" width="8" style="1" customWidth="1"/>
    <col min="39" max="39" width="7.1640625" style="1" customWidth="1"/>
    <col min="40" max="40" width="6" style="1" customWidth="1"/>
    <col min="41" max="41" width="7.83203125" style="1" customWidth="1"/>
    <col min="42" max="42" width="6.1640625" style="1" customWidth="1"/>
    <col min="43" max="43" width="8.83203125" customWidth="1"/>
    <col min="44" max="45" width="8.83203125" style="1" customWidth="1"/>
    <col min="46" max="47" width="10.6640625" style="1" customWidth="1"/>
    <col min="48" max="48" width="9.6640625" style="1" customWidth="1"/>
    <col min="49" max="49" width="8.83203125" style="1" customWidth="1"/>
    <col min="50" max="51" width="10" style="1" customWidth="1"/>
    <col min="52" max="53" width="8.83203125" style="1" customWidth="1"/>
    <col min="54" max="55" width="10" style="1" customWidth="1"/>
    <col min="56" max="57" width="8.83203125" style="1" customWidth="1"/>
    <col min="58" max="60" width="10" style="1" customWidth="1"/>
    <col min="61" max="61" width="10.5" style="1" customWidth="1"/>
    <col min="62" max="62" width="11.83203125" style="1" customWidth="1"/>
    <col min="63" max="63" width="11.83203125" customWidth="1"/>
    <col min="64" max="64" width="8.83203125" customWidth="1"/>
    <col min="65" max="65" width="13.1640625" style="1" customWidth="1"/>
    <col min="66" max="66" width="11.83203125" style="1" customWidth="1"/>
  </cols>
  <sheetData>
    <row r="1" spans="1:67" x14ac:dyDescent="0.2">
      <c r="A1" s="1" t="s">
        <v>0</v>
      </c>
      <c r="B1" s="6" t="s">
        <v>1</v>
      </c>
      <c r="C1" s="3" t="s">
        <v>2</v>
      </c>
      <c r="D1" s="3" t="s">
        <v>3</v>
      </c>
      <c r="E1" s="2" t="s">
        <v>4</v>
      </c>
      <c r="F1" s="1" t="s">
        <v>5</v>
      </c>
      <c r="G1" s="3" t="s">
        <v>6</v>
      </c>
      <c r="H1" s="4" t="s">
        <v>7</v>
      </c>
      <c r="I1" s="2" t="s">
        <v>365</v>
      </c>
      <c r="J1" s="3" t="s">
        <v>367</v>
      </c>
      <c r="K1" s="3" t="s">
        <v>366</v>
      </c>
      <c r="L1" s="4" t="s">
        <v>8</v>
      </c>
      <c r="M1" s="1" t="s">
        <v>9</v>
      </c>
      <c r="N1" s="2" t="s">
        <v>10</v>
      </c>
      <c r="O1" s="1" t="s">
        <v>368</v>
      </c>
      <c r="P1" s="1" t="s">
        <v>11</v>
      </c>
      <c r="Q1" s="2" t="s">
        <v>369</v>
      </c>
      <c r="R1" s="1" t="s">
        <v>374</v>
      </c>
      <c r="S1" s="2" t="s">
        <v>375</v>
      </c>
      <c r="T1" s="1" t="s">
        <v>376</v>
      </c>
      <c r="U1" s="5" t="s">
        <v>373</v>
      </c>
      <c r="V1" s="1" t="s">
        <v>377</v>
      </c>
      <c r="W1" s="5" t="s">
        <v>12</v>
      </c>
      <c r="X1" s="5" t="s">
        <v>370</v>
      </c>
      <c r="Y1" s="2" t="s">
        <v>371</v>
      </c>
      <c r="Z1" s="5" t="s">
        <v>372</v>
      </c>
      <c r="AA1" s="4" t="s">
        <v>378</v>
      </c>
      <c r="AB1" s="6" t="s">
        <v>13</v>
      </c>
      <c r="AC1" s="1" t="s">
        <v>14</v>
      </c>
      <c r="AD1" s="3" t="s">
        <v>379</v>
      </c>
      <c r="AE1" s="1" t="s">
        <v>15</v>
      </c>
      <c r="AF1" s="1" t="s">
        <v>16</v>
      </c>
      <c r="AG1" s="1" t="s">
        <v>17</v>
      </c>
      <c r="AH1" s="1" t="s">
        <v>18</v>
      </c>
      <c r="AI1" s="1" t="s">
        <v>19</v>
      </c>
      <c r="AJ1" s="1" t="s">
        <v>20</v>
      </c>
      <c r="AK1" s="7" t="s">
        <v>21</v>
      </c>
      <c r="AL1" s="7" t="s">
        <v>380</v>
      </c>
      <c r="AM1" s="1" t="s">
        <v>22</v>
      </c>
      <c r="AN1" s="1" t="s">
        <v>381</v>
      </c>
      <c r="AO1" s="1" t="s">
        <v>23</v>
      </c>
      <c r="AP1" s="1" t="s">
        <v>382</v>
      </c>
      <c r="AQ1" t="s">
        <v>24</v>
      </c>
      <c r="AR1" s="1" t="s">
        <v>25</v>
      </c>
      <c r="AS1" s="1" t="s">
        <v>26</v>
      </c>
      <c r="AT1" s="1" t="s">
        <v>27</v>
      </c>
      <c r="AU1" s="1" t="s">
        <v>28</v>
      </c>
      <c r="AV1" s="1" t="s">
        <v>29</v>
      </c>
      <c r="AW1" s="1" t="s">
        <v>30</v>
      </c>
      <c r="AX1" s="1" t="s">
        <v>31</v>
      </c>
      <c r="AY1" s="1" t="s">
        <v>32</v>
      </c>
      <c r="AZ1" s="1" t="s">
        <v>33</v>
      </c>
      <c r="BA1" s="1" t="s">
        <v>34</v>
      </c>
      <c r="BB1" s="1" t="s">
        <v>35</v>
      </c>
      <c r="BC1" s="1" t="s">
        <v>36</v>
      </c>
      <c r="BD1" s="1" t="s">
        <v>37</v>
      </c>
      <c r="BE1" s="1" t="s">
        <v>38</v>
      </c>
      <c r="BF1" s="1" t="s">
        <v>39</v>
      </c>
      <c r="BG1" s="1" t="s">
        <v>40</v>
      </c>
      <c r="BH1" s="1" t="s">
        <v>41</v>
      </c>
      <c r="BI1" s="1" t="s">
        <v>42</v>
      </c>
      <c r="BJ1" s="1" t="s">
        <v>43</v>
      </c>
      <c r="BK1" s="1" t="s">
        <v>44</v>
      </c>
      <c r="BL1" s="1" t="s">
        <v>45</v>
      </c>
      <c r="BM1" s="3" t="s">
        <v>383</v>
      </c>
      <c r="BN1" s="1" t="s">
        <v>46</v>
      </c>
      <c r="BO1" s="1" t="s">
        <v>47</v>
      </c>
    </row>
    <row r="2" spans="1:67" x14ac:dyDescent="0.2">
      <c r="A2" s="1">
        <v>1</v>
      </c>
      <c r="B2" s="6">
        <v>3</v>
      </c>
      <c r="C2" s="1">
        <v>2</v>
      </c>
      <c r="D2" s="3" t="s">
        <v>48</v>
      </c>
      <c r="E2" s="2" t="s">
        <v>49</v>
      </c>
      <c r="F2" s="1">
        <v>3</v>
      </c>
      <c r="G2" s="3" t="s">
        <v>50</v>
      </c>
      <c r="H2" s="4" t="s">
        <v>51</v>
      </c>
      <c r="I2" s="2" t="s">
        <v>52</v>
      </c>
      <c r="J2" s="1">
        <v>5</v>
      </c>
      <c r="K2" s="1">
        <v>3</v>
      </c>
      <c r="L2" s="4" t="s">
        <v>53</v>
      </c>
      <c r="M2" s="1">
        <v>1</v>
      </c>
      <c r="N2" s="2" t="s">
        <v>54</v>
      </c>
      <c r="O2" s="1">
        <v>1</v>
      </c>
      <c r="P2" s="1">
        <v>1</v>
      </c>
      <c r="Q2" s="2" t="s">
        <v>55</v>
      </c>
      <c r="R2" s="1">
        <v>1</v>
      </c>
      <c r="S2" s="2" t="s">
        <v>56</v>
      </c>
      <c r="T2" s="1">
        <v>1</v>
      </c>
      <c r="U2" s="5" t="s">
        <v>57</v>
      </c>
      <c r="V2" s="1">
        <v>1</v>
      </c>
      <c r="W2" t="s">
        <v>58</v>
      </c>
      <c r="X2" s="1">
        <v>6</v>
      </c>
      <c r="Y2" s="2" t="s">
        <v>59</v>
      </c>
      <c r="Z2" s="5" t="s">
        <v>60</v>
      </c>
      <c r="AA2" s="6">
        <f>34.77/3</f>
        <v>11.590000000000002</v>
      </c>
      <c r="AB2" s="6" t="s">
        <v>61</v>
      </c>
      <c r="AC2" s="1">
        <v>1.76</v>
      </c>
      <c r="AD2" s="3" t="s">
        <v>62</v>
      </c>
      <c r="AE2" s="1">
        <v>789</v>
      </c>
      <c r="AF2" s="1">
        <v>0</v>
      </c>
      <c r="AG2" s="1">
        <v>789</v>
      </c>
      <c r="AH2" s="1">
        <v>0</v>
      </c>
      <c r="AI2" s="1">
        <v>789</v>
      </c>
      <c r="AJ2" s="1">
        <v>0</v>
      </c>
      <c r="AK2" s="1">
        <v>1083</v>
      </c>
      <c r="AL2" s="1">
        <v>1</v>
      </c>
      <c r="AM2" s="1">
        <v>789</v>
      </c>
      <c r="AN2" s="1">
        <v>0</v>
      </c>
      <c r="AO2" s="1">
        <v>789</v>
      </c>
      <c r="AP2" s="1">
        <v>0</v>
      </c>
      <c r="AQ2" s="1">
        <v>0</v>
      </c>
      <c r="AR2" s="1">
        <v>2.5899999999999999E-2</v>
      </c>
      <c r="AS2" s="13">
        <v>0.14699999999999999</v>
      </c>
      <c r="AT2" s="1">
        <v>5.7000000000000002E-3</v>
      </c>
      <c r="AU2" s="1">
        <v>0</v>
      </c>
      <c r="AV2" s="13">
        <v>2.4E-2</v>
      </c>
      <c r="AW2" s="13">
        <v>9.0999999999999998E-2</v>
      </c>
      <c r="AX2" s="1">
        <v>3.8E-3</v>
      </c>
      <c r="AY2" s="1">
        <v>0</v>
      </c>
      <c r="AZ2" s="1">
        <v>789</v>
      </c>
      <c r="BA2" s="1">
        <v>789</v>
      </c>
      <c r="BB2" s="1">
        <v>789</v>
      </c>
      <c r="BC2" s="1">
        <v>789</v>
      </c>
      <c r="BD2" s="1">
        <v>789</v>
      </c>
      <c r="BE2" s="1">
        <v>789</v>
      </c>
      <c r="BF2" s="1">
        <v>789</v>
      </c>
      <c r="BG2" s="1">
        <v>789</v>
      </c>
      <c r="BH2" s="13">
        <f>AVERAGE(AS2,AW2)</f>
        <v>0.11899999999999999</v>
      </c>
      <c r="BI2" s="13">
        <f t="shared" ref="BI2:BI18" si="0">AVERAGE(AX2,AT2)</f>
        <v>4.7499999999999999E-3</v>
      </c>
      <c r="BJ2" s="13">
        <f t="shared" ref="BJ2:BJ18" si="1">STDEV(AX2,AT2)</f>
        <v>1.3435028842544404E-3</v>
      </c>
      <c r="BK2" s="14">
        <f>BJ2/BI2*100</f>
        <v>28.284271247461906</v>
      </c>
      <c r="BL2" s="1">
        <v>2</v>
      </c>
      <c r="BM2" s="1">
        <v>0</v>
      </c>
      <c r="BN2" s="1">
        <v>0</v>
      </c>
    </row>
    <row r="3" spans="1:67" x14ac:dyDescent="0.2">
      <c r="A3" s="1">
        <v>2</v>
      </c>
      <c r="B3" s="6">
        <v>3</v>
      </c>
      <c r="C3" s="1">
        <v>2</v>
      </c>
      <c r="D3" s="3" t="s">
        <v>63</v>
      </c>
      <c r="E3" s="2" t="s">
        <v>64</v>
      </c>
      <c r="F3" s="1">
        <v>1</v>
      </c>
      <c r="G3" s="3" t="s">
        <v>65</v>
      </c>
      <c r="H3" s="4" t="s">
        <v>66</v>
      </c>
      <c r="I3" s="2" t="s">
        <v>67</v>
      </c>
      <c r="J3" s="1">
        <v>2</v>
      </c>
      <c r="K3" s="1">
        <v>7</v>
      </c>
      <c r="L3" s="4" t="s">
        <v>68</v>
      </c>
      <c r="M3" s="1">
        <v>1</v>
      </c>
      <c r="N3" s="2" t="s">
        <v>67</v>
      </c>
      <c r="O3" s="1">
        <v>2</v>
      </c>
      <c r="P3" s="1">
        <v>3</v>
      </c>
      <c r="Q3" s="2" t="s">
        <v>69</v>
      </c>
      <c r="R3" s="1">
        <v>2</v>
      </c>
      <c r="S3" s="2" t="s">
        <v>56</v>
      </c>
      <c r="T3" s="1">
        <v>1</v>
      </c>
      <c r="U3" s="5" t="s">
        <v>70</v>
      </c>
      <c r="V3" s="1">
        <v>2</v>
      </c>
      <c r="W3" t="s">
        <v>71</v>
      </c>
      <c r="X3" s="1">
        <v>2</v>
      </c>
      <c r="Y3" s="2" t="s">
        <v>72</v>
      </c>
      <c r="Z3" s="5" t="s">
        <v>73</v>
      </c>
      <c r="AA3" s="6">
        <f>11.97/3</f>
        <v>3.99</v>
      </c>
      <c r="AB3" s="6" t="s">
        <v>74</v>
      </c>
      <c r="AC3" s="1">
        <v>1.76</v>
      </c>
      <c r="AD3" s="3" t="s">
        <v>75</v>
      </c>
      <c r="AE3" s="1">
        <v>789</v>
      </c>
      <c r="AF3" s="1">
        <v>0</v>
      </c>
      <c r="AG3" s="1">
        <v>789</v>
      </c>
      <c r="AH3" s="1">
        <v>0</v>
      </c>
      <c r="AI3" s="1">
        <v>789</v>
      </c>
      <c r="AJ3" s="1">
        <v>0</v>
      </c>
      <c r="AK3" s="1" t="s">
        <v>76</v>
      </c>
      <c r="AL3" s="1">
        <v>1</v>
      </c>
      <c r="AM3" s="1">
        <v>789</v>
      </c>
      <c r="AN3" s="1">
        <v>0</v>
      </c>
      <c r="AO3" s="1">
        <v>789</v>
      </c>
      <c r="AP3" s="1">
        <v>0</v>
      </c>
      <c r="AQ3" s="1">
        <v>0</v>
      </c>
      <c r="AR3" s="1">
        <v>2.75E-2</v>
      </c>
      <c r="AS3" s="1">
        <v>9.2799999999999994E-2</v>
      </c>
      <c r="AT3" s="1">
        <v>3.3999999999999998E-3</v>
      </c>
      <c r="AU3" s="1">
        <v>0</v>
      </c>
      <c r="AV3" s="1">
        <v>2.4500000000000001E-2</v>
      </c>
      <c r="AW3" s="1">
        <v>0.1033</v>
      </c>
      <c r="AX3" s="1">
        <v>4.1999999999999997E-3</v>
      </c>
      <c r="AY3" s="1">
        <v>0</v>
      </c>
      <c r="AZ3" s="1">
        <v>789</v>
      </c>
      <c r="BA3" s="1">
        <v>789</v>
      </c>
      <c r="BB3" s="1">
        <v>789</v>
      </c>
      <c r="BC3" s="1">
        <v>789</v>
      </c>
      <c r="BD3" s="1">
        <v>789</v>
      </c>
      <c r="BE3" s="1">
        <v>789</v>
      </c>
      <c r="BF3" s="1">
        <v>789</v>
      </c>
      <c r="BG3" s="1">
        <v>789</v>
      </c>
      <c r="BH3" s="13">
        <f t="shared" ref="BH3:BH6" si="2">AVERAGE(AS3,AW3)</f>
        <v>9.8049999999999998E-2</v>
      </c>
      <c r="BI3" s="1">
        <f t="shared" si="0"/>
        <v>3.7999999999999996E-3</v>
      </c>
      <c r="BJ3" s="13">
        <f t="shared" si="1"/>
        <v>5.6568542494923792E-4</v>
      </c>
      <c r="BK3" s="14">
        <f>BJ3/BI3*100</f>
        <v>14.886458551295737</v>
      </c>
      <c r="BL3" s="1">
        <v>2</v>
      </c>
      <c r="BM3" s="1">
        <v>0</v>
      </c>
      <c r="BN3" s="1">
        <v>0</v>
      </c>
    </row>
    <row r="4" spans="1:67" x14ac:dyDescent="0.2">
      <c r="A4" s="1">
        <v>3</v>
      </c>
      <c r="B4" s="6">
        <v>3</v>
      </c>
      <c r="C4" s="1">
        <v>2</v>
      </c>
      <c r="D4" s="3" t="s">
        <v>77</v>
      </c>
      <c r="E4" s="2" t="s">
        <v>64</v>
      </c>
      <c r="F4" s="1">
        <v>1</v>
      </c>
      <c r="G4" s="3" t="s">
        <v>78</v>
      </c>
      <c r="H4" s="4" t="s">
        <v>79</v>
      </c>
      <c r="I4" s="2" t="s">
        <v>67</v>
      </c>
      <c r="J4" s="1">
        <v>2</v>
      </c>
      <c r="K4" s="1">
        <v>7</v>
      </c>
      <c r="L4" s="4" t="s">
        <v>68</v>
      </c>
      <c r="M4" s="1">
        <v>1</v>
      </c>
      <c r="N4" s="2" t="s">
        <v>67</v>
      </c>
      <c r="O4" s="1">
        <v>2</v>
      </c>
      <c r="P4" s="1">
        <v>3</v>
      </c>
      <c r="Q4" s="2" t="s">
        <v>69</v>
      </c>
      <c r="R4" s="1">
        <v>2</v>
      </c>
      <c r="S4" s="2" t="s">
        <v>56</v>
      </c>
      <c r="T4" s="1">
        <v>1</v>
      </c>
      <c r="U4" s="5" t="s">
        <v>80</v>
      </c>
      <c r="V4" s="1">
        <v>3</v>
      </c>
      <c r="W4" t="s">
        <v>71</v>
      </c>
      <c r="X4" s="1">
        <v>2</v>
      </c>
      <c r="Y4" s="2" t="s">
        <v>81</v>
      </c>
      <c r="Z4" s="5" t="s">
        <v>82</v>
      </c>
      <c r="AA4" s="6">
        <v>5.99</v>
      </c>
      <c r="AB4" s="6" t="s">
        <v>83</v>
      </c>
      <c r="AC4" s="1">
        <v>2.82</v>
      </c>
      <c r="AD4" s="3" t="s">
        <v>84</v>
      </c>
      <c r="AE4" s="1">
        <v>789</v>
      </c>
      <c r="AF4" s="1">
        <v>0</v>
      </c>
      <c r="AG4" s="1">
        <v>789</v>
      </c>
      <c r="AH4" s="1">
        <v>0</v>
      </c>
      <c r="AI4" s="1">
        <v>789</v>
      </c>
      <c r="AJ4" s="1">
        <v>0</v>
      </c>
      <c r="AK4" s="1">
        <v>888</v>
      </c>
      <c r="AL4" s="1">
        <v>0</v>
      </c>
      <c r="AM4" s="1">
        <v>789</v>
      </c>
      <c r="AN4" s="1">
        <v>0</v>
      </c>
      <c r="AO4" s="1">
        <v>789</v>
      </c>
      <c r="AP4" s="1">
        <v>0</v>
      </c>
      <c r="AQ4" s="1">
        <v>0</v>
      </c>
      <c r="AR4" s="1">
        <v>2.4199999999999999E-2</v>
      </c>
      <c r="AS4" s="1">
        <v>4.7300000000000002E-2</v>
      </c>
      <c r="AT4" s="13">
        <v>2E-3</v>
      </c>
      <c r="AU4" s="1">
        <v>0</v>
      </c>
      <c r="AV4" s="1">
        <v>2.2499999999999999E-2</v>
      </c>
      <c r="AW4" s="1">
        <v>2.46E-2</v>
      </c>
      <c r="AX4" s="1">
        <v>1.1000000000000001E-3</v>
      </c>
      <c r="AY4" s="1">
        <v>0</v>
      </c>
      <c r="AZ4" s="1">
        <v>789</v>
      </c>
      <c r="BA4" s="1">
        <v>789</v>
      </c>
      <c r="BB4" s="1">
        <v>789</v>
      </c>
      <c r="BC4" s="1">
        <v>789</v>
      </c>
      <c r="BD4" s="1">
        <v>789</v>
      </c>
      <c r="BE4" s="1">
        <v>789</v>
      </c>
      <c r="BF4" s="1">
        <v>789</v>
      </c>
      <c r="BG4" s="1">
        <v>789</v>
      </c>
      <c r="BH4" s="13">
        <f t="shared" si="2"/>
        <v>3.5950000000000003E-2</v>
      </c>
      <c r="BI4" s="13">
        <f t="shared" si="0"/>
        <v>1.5500000000000002E-3</v>
      </c>
      <c r="BJ4" s="13">
        <f t="shared" si="1"/>
        <v>6.3639610306789277E-4</v>
      </c>
      <c r="BK4" s="14">
        <f>BJ4/BI4*100</f>
        <v>41.057813101154366</v>
      </c>
      <c r="BL4" s="1">
        <v>2</v>
      </c>
      <c r="BM4" s="1">
        <v>0</v>
      </c>
      <c r="BN4" s="1">
        <v>0</v>
      </c>
    </row>
    <row r="5" spans="1:67" x14ac:dyDescent="0.2">
      <c r="A5" s="1">
        <v>4</v>
      </c>
      <c r="B5" s="6">
        <v>3</v>
      </c>
      <c r="C5" s="1">
        <v>2</v>
      </c>
      <c r="D5" s="3" t="s">
        <v>85</v>
      </c>
      <c r="E5" s="2" t="s">
        <v>86</v>
      </c>
      <c r="F5" s="1">
        <v>2</v>
      </c>
      <c r="G5" s="3" t="s">
        <v>87</v>
      </c>
      <c r="H5" s="4" t="s">
        <v>88</v>
      </c>
      <c r="I5" s="2" t="s">
        <v>54</v>
      </c>
      <c r="J5" s="1">
        <v>1</v>
      </c>
      <c r="K5" s="1">
        <v>8</v>
      </c>
      <c r="L5" s="4" t="s">
        <v>89</v>
      </c>
      <c r="M5" s="1">
        <v>1</v>
      </c>
      <c r="N5" s="2" t="s">
        <v>54</v>
      </c>
      <c r="O5" s="1">
        <v>1</v>
      </c>
      <c r="P5" s="1">
        <v>1</v>
      </c>
      <c r="Q5" s="2" t="s">
        <v>90</v>
      </c>
      <c r="R5" s="1">
        <v>3</v>
      </c>
      <c r="S5" s="2" t="s">
        <v>56</v>
      </c>
      <c r="T5" s="1">
        <v>1</v>
      </c>
      <c r="U5" s="5" t="s">
        <v>91</v>
      </c>
      <c r="V5" s="1">
        <v>4</v>
      </c>
      <c r="W5" s="5" t="s">
        <v>92</v>
      </c>
      <c r="X5" s="1">
        <v>5</v>
      </c>
      <c r="Y5" s="2" t="s">
        <v>93</v>
      </c>
      <c r="Z5" s="5" t="s">
        <v>94</v>
      </c>
      <c r="AA5" s="6" t="s">
        <v>95</v>
      </c>
      <c r="AB5" s="6" t="s">
        <v>96</v>
      </c>
      <c r="AC5" s="1">
        <v>3.5</v>
      </c>
      <c r="AD5" s="3" t="s">
        <v>97</v>
      </c>
      <c r="AE5" s="1">
        <v>789</v>
      </c>
      <c r="AF5" s="1">
        <v>0</v>
      </c>
      <c r="AG5" s="1">
        <v>789</v>
      </c>
      <c r="AH5" s="1">
        <v>0</v>
      </c>
      <c r="AI5" s="1">
        <v>789</v>
      </c>
      <c r="AJ5" s="1">
        <v>0</v>
      </c>
      <c r="AK5" s="1">
        <v>888</v>
      </c>
      <c r="AL5" s="1">
        <v>0</v>
      </c>
      <c r="AM5" s="1">
        <v>888</v>
      </c>
      <c r="AN5" s="1">
        <v>0</v>
      </c>
      <c r="AO5" s="1">
        <v>888</v>
      </c>
      <c r="AP5" s="1">
        <v>0</v>
      </c>
      <c r="AQ5" s="1">
        <v>0</v>
      </c>
      <c r="AR5" s="1">
        <v>1.9300000000000001E-2</v>
      </c>
      <c r="AS5" s="13">
        <v>0.82499999999999996</v>
      </c>
      <c r="AT5" s="1">
        <v>4.2700000000000002E-2</v>
      </c>
      <c r="AU5" s="1">
        <v>1</v>
      </c>
      <c r="AV5" s="1">
        <v>2.3699999999999999E-2</v>
      </c>
      <c r="AW5" s="1">
        <v>0.23810000000000001</v>
      </c>
      <c r="AX5" s="13">
        <v>0.01</v>
      </c>
      <c r="AY5" s="1">
        <v>0</v>
      </c>
      <c r="AZ5" s="1">
        <v>789</v>
      </c>
      <c r="BA5" s="1">
        <v>789</v>
      </c>
      <c r="BB5" s="1">
        <v>789</v>
      </c>
      <c r="BC5" s="1">
        <v>789</v>
      </c>
      <c r="BD5" s="1">
        <v>789</v>
      </c>
      <c r="BE5" s="1">
        <v>789</v>
      </c>
      <c r="BF5" s="1">
        <v>789</v>
      </c>
      <c r="BG5" s="1">
        <v>789</v>
      </c>
      <c r="BH5" s="13">
        <f t="shared" si="2"/>
        <v>0.53154999999999997</v>
      </c>
      <c r="BI5" s="13">
        <f t="shared" si="0"/>
        <v>2.6350000000000002E-2</v>
      </c>
      <c r="BJ5" s="13">
        <f t="shared" si="1"/>
        <v>2.3122391744800106E-2</v>
      </c>
      <c r="BK5" s="14">
        <f>BJ5/BI5*100</f>
        <v>87.751012314231886</v>
      </c>
      <c r="BL5" s="1">
        <v>2</v>
      </c>
      <c r="BM5" s="1">
        <v>1</v>
      </c>
      <c r="BN5" s="1">
        <v>1</v>
      </c>
    </row>
    <row r="6" spans="1:67" x14ac:dyDescent="0.2">
      <c r="A6" s="1">
        <v>5</v>
      </c>
      <c r="B6" s="6">
        <v>2</v>
      </c>
      <c r="C6" s="1">
        <v>2</v>
      </c>
      <c r="D6" s="3" t="s">
        <v>98</v>
      </c>
      <c r="E6" s="2" t="s">
        <v>64</v>
      </c>
      <c r="F6" s="1">
        <v>1</v>
      </c>
      <c r="G6" s="3" t="s">
        <v>99</v>
      </c>
      <c r="H6" s="4" t="s">
        <v>100</v>
      </c>
      <c r="I6" s="2" t="s">
        <v>101</v>
      </c>
      <c r="J6" s="1">
        <v>3</v>
      </c>
      <c r="K6" s="1">
        <v>5</v>
      </c>
      <c r="L6" s="4" t="s">
        <v>102</v>
      </c>
      <c r="M6" s="1">
        <v>1</v>
      </c>
      <c r="N6" s="2" t="s">
        <v>54</v>
      </c>
      <c r="O6" s="1">
        <v>1</v>
      </c>
      <c r="P6" s="1">
        <v>1</v>
      </c>
      <c r="Q6" s="2" t="s">
        <v>103</v>
      </c>
      <c r="R6" s="1">
        <v>4</v>
      </c>
      <c r="S6" s="2" t="s">
        <v>56</v>
      </c>
      <c r="T6" s="1">
        <v>1</v>
      </c>
      <c r="U6" s="5" t="s">
        <v>104</v>
      </c>
      <c r="V6" s="1">
        <v>5</v>
      </c>
      <c r="W6" t="s">
        <v>105</v>
      </c>
      <c r="X6" s="1">
        <v>3</v>
      </c>
      <c r="Y6" s="2" t="s">
        <v>106</v>
      </c>
      <c r="Z6" s="5" t="s">
        <v>107</v>
      </c>
      <c r="AA6" s="6">
        <v>45</v>
      </c>
      <c r="AB6" s="6" t="s">
        <v>108</v>
      </c>
      <c r="AC6" s="1">
        <v>1.6</v>
      </c>
      <c r="AD6" s="3" t="s">
        <v>109</v>
      </c>
      <c r="AE6" s="1">
        <v>789</v>
      </c>
      <c r="AF6" s="1">
        <v>0</v>
      </c>
      <c r="AG6" s="1">
        <v>789</v>
      </c>
      <c r="AH6" s="1">
        <v>0</v>
      </c>
      <c r="AI6" s="1">
        <v>789</v>
      </c>
      <c r="AJ6" s="1">
        <v>0</v>
      </c>
      <c r="AK6" s="1">
        <v>888</v>
      </c>
      <c r="AL6" s="1">
        <v>0</v>
      </c>
      <c r="AM6" s="1">
        <v>888</v>
      </c>
      <c r="AN6" s="1">
        <v>0</v>
      </c>
      <c r="AO6" s="1">
        <v>888</v>
      </c>
      <c r="AP6" s="1">
        <v>0</v>
      </c>
      <c r="AQ6" s="1">
        <v>0</v>
      </c>
      <c r="AR6" s="13">
        <v>2.4799999999999999E-2</v>
      </c>
      <c r="AS6" s="13">
        <v>4.5600000000000002E-2</v>
      </c>
      <c r="AT6" s="13">
        <v>1.8E-3</v>
      </c>
      <c r="AU6" s="17">
        <v>0</v>
      </c>
      <c r="AV6" s="13">
        <v>2.8799999999999999E-2</v>
      </c>
      <c r="AW6" s="13">
        <v>5.0799999999999998E-2</v>
      </c>
      <c r="AX6" s="13">
        <v>1.8E-3</v>
      </c>
      <c r="AY6" s="17">
        <v>0</v>
      </c>
      <c r="AZ6" s="1">
        <v>789</v>
      </c>
      <c r="BA6" s="1">
        <v>789</v>
      </c>
      <c r="BB6" s="1">
        <v>789</v>
      </c>
      <c r="BC6" s="1">
        <v>789</v>
      </c>
      <c r="BD6" s="1">
        <v>789</v>
      </c>
      <c r="BE6" s="1">
        <v>789</v>
      </c>
      <c r="BF6" s="1">
        <v>789</v>
      </c>
      <c r="BG6" s="1">
        <v>789</v>
      </c>
      <c r="BH6" s="13">
        <f t="shared" si="2"/>
        <v>4.82E-2</v>
      </c>
      <c r="BI6" s="13">
        <f t="shared" si="0"/>
        <v>1.8E-3</v>
      </c>
      <c r="BJ6" s="1">
        <f t="shared" si="1"/>
        <v>0</v>
      </c>
      <c r="BK6" s="18">
        <v>0</v>
      </c>
      <c r="BL6" s="1">
        <v>2</v>
      </c>
      <c r="BM6" s="1">
        <v>0</v>
      </c>
      <c r="BN6" s="1">
        <v>0</v>
      </c>
    </row>
    <row r="7" spans="1:67" x14ac:dyDescent="0.2">
      <c r="A7" s="1">
        <v>6</v>
      </c>
      <c r="B7" s="6">
        <v>2</v>
      </c>
      <c r="C7" s="1">
        <v>2</v>
      </c>
      <c r="D7" s="3" t="s">
        <v>110</v>
      </c>
      <c r="E7" s="2" t="s">
        <v>111</v>
      </c>
      <c r="F7" s="1">
        <v>3</v>
      </c>
      <c r="G7" s="3" t="s">
        <v>99</v>
      </c>
      <c r="H7" s="4">
        <v>888</v>
      </c>
      <c r="I7" s="2" t="s">
        <v>101</v>
      </c>
      <c r="J7" s="1">
        <v>3</v>
      </c>
      <c r="K7" s="1">
        <v>5</v>
      </c>
      <c r="L7" s="4" t="s">
        <v>102</v>
      </c>
      <c r="M7" s="1">
        <v>1</v>
      </c>
      <c r="N7" s="2" t="s">
        <v>54</v>
      </c>
      <c r="O7" s="1">
        <v>1</v>
      </c>
      <c r="P7" s="1">
        <v>1</v>
      </c>
      <c r="Q7" s="2" t="s">
        <v>103</v>
      </c>
      <c r="R7" s="1">
        <v>4</v>
      </c>
      <c r="S7" s="2" t="s">
        <v>56</v>
      </c>
      <c r="T7" s="1">
        <v>1</v>
      </c>
      <c r="U7" s="5" t="s">
        <v>104</v>
      </c>
      <c r="V7" s="1">
        <v>5</v>
      </c>
      <c r="W7" t="s">
        <v>105</v>
      </c>
      <c r="X7" s="1">
        <v>3</v>
      </c>
      <c r="Y7" s="2" t="s">
        <v>106</v>
      </c>
      <c r="Z7" s="5" t="s">
        <v>107</v>
      </c>
      <c r="AA7" s="6">
        <v>55</v>
      </c>
      <c r="AB7" s="6" t="s">
        <v>112</v>
      </c>
      <c r="AC7" s="1">
        <v>1.3</v>
      </c>
      <c r="AD7" s="3" t="s">
        <v>113</v>
      </c>
      <c r="AE7" s="1">
        <v>789</v>
      </c>
      <c r="AF7" s="1">
        <v>0</v>
      </c>
      <c r="AG7" s="1">
        <v>789</v>
      </c>
      <c r="AH7" s="1">
        <v>0</v>
      </c>
      <c r="AI7" s="1">
        <v>789</v>
      </c>
      <c r="AJ7" s="1">
        <v>0</v>
      </c>
      <c r="AK7" s="1">
        <v>888</v>
      </c>
      <c r="AL7" s="1">
        <v>0</v>
      </c>
      <c r="AM7" s="1">
        <v>888</v>
      </c>
      <c r="AN7" s="1">
        <v>0</v>
      </c>
      <c r="AO7" s="1">
        <v>888</v>
      </c>
      <c r="AP7" s="1">
        <v>0</v>
      </c>
      <c r="AQ7" s="1">
        <v>0</v>
      </c>
      <c r="AR7" s="1">
        <v>2.41E-2</v>
      </c>
      <c r="AS7" s="1">
        <v>0.79479999999999995</v>
      </c>
      <c r="AT7" s="13">
        <v>3.3000000000000002E-2</v>
      </c>
      <c r="AU7" s="1">
        <v>1</v>
      </c>
      <c r="AV7" s="1">
        <v>2.52E-2</v>
      </c>
      <c r="AW7" s="1">
        <v>6.13E-2</v>
      </c>
      <c r="AX7" s="1">
        <v>2.3999999999999998E-3</v>
      </c>
      <c r="AY7" s="1">
        <v>0</v>
      </c>
      <c r="AZ7" s="1">
        <v>2.6499999999999999E-2</v>
      </c>
      <c r="BA7" s="1">
        <v>0.1628</v>
      </c>
      <c r="BB7" s="1">
        <v>6.1000000000000004E-3</v>
      </c>
      <c r="BC7" s="1">
        <v>0</v>
      </c>
      <c r="BD7" s="1">
        <v>2.4199999999999999E-2</v>
      </c>
      <c r="BE7" s="1">
        <v>4.9099999999999998E-2</v>
      </c>
      <c r="BF7" s="13">
        <v>2E-3</v>
      </c>
      <c r="BG7" s="1">
        <v>0</v>
      </c>
      <c r="BH7" s="13">
        <f t="shared" ref="BH7" si="3">AVERAGE(AS7,AW7, BA7,BE7)</f>
        <v>0.26699999999999996</v>
      </c>
      <c r="BI7" s="13">
        <f t="shared" si="0"/>
        <v>1.77E-2</v>
      </c>
      <c r="BJ7" s="13">
        <f t="shared" si="1"/>
        <v>2.1637467504308356E-2</v>
      </c>
      <c r="BK7" s="19">
        <f t="shared" ref="BK7:BK12" si="4">BJ7/BI7*100</f>
        <v>122.24557912038618</v>
      </c>
      <c r="BL7" s="1">
        <v>4</v>
      </c>
      <c r="BM7" s="1">
        <v>1</v>
      </c>
      <c r="BN7" s="1">
        <v>0</v>
      </c>
    </row>
    <row r="8" spans="1:67" x14ac:dyDescent="0.2">
      <c r="A8" s="1">
        <v>7</v>
      </c>
      <c r="B8" s="6">
        <v>3</v>
      </c>
      <c r="C8" s="1">
        <v>2</v>
      </c>
      <c r="D8" s="3" t="s">
        <v>114</v>
      </c>
      <c r="E8" s="2" t="s">
        <v>64</v>
      </c>
      <c r="F8" s="1">
        <v>1</v>
      </c>
      <c r="G8" s="3" t="s">
        <v>115</v>
      </c>
      <c r="H8" s="4" t="s">
        <v>116</v>
      </c>
      <c r="I8" s="2" t="s">
        <v>54</v>
      </c>
      <c r="J8" s="1">
        <v>1</v>
      </c>
      <c r="K8" s="1">
        <v>8</v>
      </c>
      <c r="L8" s="4" t="s">
        <v>117</v>
      </c>
      <c r="M8" s="1">
        <v>1</v>
      </c>
      <c r="N8" s="2" t="s">
        <v>54</v>
      </c>
      <c r="O8" s="1">
        <v>1</v>
      </c>
      <c r="P8" s="1">
        <v>1</v>
      </c>
      <c r="Q8" s="2" t="s">
        <v>90</v>
      </c>
      <c r="R8" s="1">
        <v>3</v>
      </c>
      <c r="S8" s="2" t="s">
        <v>56</v>
      </c>
      <c r="T8" s="1">
        <v>1</v>
      </c>
      <c r="U8" s="5" t="s">
        <v>91</v>
      </c>
      <c r="V8" s="1">
        <v>4</v>
      </c>
      <c r="W8" s="5" t="s">
        <v>92</v>
      </c>
      <c r="X8" s="1">
        <v>5</v>
      </c>
      <c r="Y8" s="2" t="s">
        <v>93</v>
      </c>
      <c r="Z8" s="5" t="s">
        <v>94</v>
      </c>
      <c r="AA8" s="6" t="s">
        <v>118</v>
      </c>
      <c r="AB8" s="6" t="s">
        <v>119</v>
      </c>
      <c r="AC8" s="1">
        <v>1.5</v>
      </c>
      <c r="AD8" s="3" t="s">
        <v>120</v>
      </c>
      <c r="AE8" s="1">
        <v>789</v>
      </c>
      <c r="AF8" s="1">
        <v>0</v>
      </c>
      <c r="AG8" s="1">
        <v>789</v>
      </c>
      <c r="AH8" s="1">
        <v>0</v>
      </c>
      <c r="AI8" s="1">
        <v>789</v>
      </c>
      <c r="AJ8" s="1">
        <v>0</v>
      </c>
      <c r="AK8" s="7">
        <v>888</v>
      </c>
      <c r="AL8" s="7">
        <v>0</v>
      </c>
      <c r="AM8" s="1">
        <v>888</v>
      </c>
      <c r="AN8" s="1">
        <v>0</v>
      </c>
      <c r="AO8" s="1">
        <v>888</v>
      </c>
      <c r="AP8" s="1">
        <v>0</v>
      </c>
      <c r="AQ8" s="1">
        <v>0</v>
      </c>
      <c r="AR8" s="13">
        <v>2.3E-2</v>
      </c>
      <c r="AS8" s="1">
        <v>0.2732</v>
      </c>
      <c r="AT8" s="1">
        <v>1.1900000000000001E-2</v>
      </c>
      <c r="AU8" s="1">
        <v>0</v>
      </c>
      <c r="AV8" s="1">
        <v>2.5700000000000001E-2</v>
      </c>
      <c r="AW8" s="1">
        <v>8.5800000000000001E-2</v>
      </c>
      <c r="AX8" s="1">
        <v>3.3E-3</v>
      </c>
      <c r="AY8" s="1">
        <v>0</v>
      </c>
      <c r="AZ8" s="1">
        <v>789</v>
      </c>
      <c r="BA8" s="1">
        <v>789</v>
      </c>
      <c r="BB8" s="1">
        <v>789</v>
      </c>
      <c r="BC8" s="1">
        <v>789</v>
      </c>
      <c r="BD8" s="1">
        <v>789</v>
      </c>
      <c r="BE8" s="1">
        <v>789</v>
      </c>
      <c r="BF8" s="1">
        <v>789</v>
      </c>
      <c r="BG8" s="1">
        <v>789</v>
      </c>
      <c r="BH8" s="13">
        <f>AVERAGE(AS8,AW8)</f>
        <v>0.17949999999999999</v>
      </c>
      <c r="BI8" s="1">
        <f t="shared" si="0"/>
        <v>7.6000000000000009E-3</v>
      </c>
      <c r="BJ8" s="13">
        <f t="shared" si="1"/>
        <v>6.0811183182043075E-3</v>
      </c>
      <c r="BK8" s="14">
        <f t="shared" si="4"/>
        <v>80.014714713214559</v>
      </c>
      <c r="BL8" s="1">
        <v>2</v>
      </c>
      <c r="BM8" s="1">
        <v>0</v>
      </c>
      <c r="BN8" s="1">
        <v>0</v>
      </c>
    </row>
    <row r="9" spans="1:67" x14ac:dyDescent="0.2">
      <c r="A9" s="1">
        <v>8</v>
      </c>
      <c r="B9" s="6">
        <v>3</v>
      </c>
      <c r="C9" s="1">
        <v>2</v>
      </c>
      <c r="D9" s="3" t="s">
        <v>121</v>
      </c>
      <c r="E9" s="2" t="s">
        <v>64</v>
      </c>
      <c r="F9" s="1">
        <v>1</v>
      </c>
      <c r="G9" s="3" t="s">
        <v>115</v>
      </c>
      <c r="H9" s="4" t="s">
        <v>116</v>
      </c>
      <c r="I9" s="2" t="s">
        <v>54</v>
      </c>
      <c r="J9" s="1">
        <v>1</v>
      </c>
      <c r="K9" s="1">
        <v>8</v>
      </c>
      <c r="L9" s="4" t="s">
        <v>117</v>
      </c>
      <c r="M9" s="1">
        <v>1</v>
      </c>
      <c r="N9" s="2" t="s">
        <v>54</v>
      </c>
      <c r="O9" s="1">
        <v>1</v>
      </c>
      <c r="P9" s="1">
        <v>1</v>
      </c>
      <c r="Q9" s="2" t="s">
        <v>90</v>
      </c>
      <c r="R9" s="1">
        <v>3</v>
      </c>
      <c r="S9" s="2" t="s">
        <v>56</v>
      </c>
      <c r="T9" s="1">
        <v>1</v>
      </c>
      <c r="U9" s="5" t="s">
        <v>91</v>
      </c>
      <c r="V9" s="1">
        <v>4</v>
      </c>
      <c r="W9" s="5" t="s">
        <v>92</v>
      </c>
      <c r="X9" s="1">
        <v>5</v>
      </c>
      <c r="Y9" s="2" t="s">
        <v>93</v>
      </c>
      <c r="Z9" s="5" t="s">
        <v>94</v>
      </c>
      <c r="AA9" s="6" t="s">
        <v>118</v>
      </c>
      <c r="AB9" s="6" t="s">
        <v>119</v>
      </c>
      <c r="AC9" s="1">
        <v>1.5</v>
      </c>
      <c r="AD9" s="3" t="s">
        <v>122</v>
      </c>
      <c r="AE9" s="1">
        <v>789</v>
      </c>
      <c r="AF9" s="1">
        <v>0</v>
      </c>
      <c r="AG9" s="1">
        <v>789</v>
      </c>
      <c r="AH9" s="1">
        <v>0</v>
      </c>
      <c r="AI9" s="1">
        <v>789</v>
      </c>
      <c r="AJ9" s="1">
        <v>0</v>
      </c>
      <c r="AK9" s="7">
        <v>888</v>
      </c>
      <c r="AL9" s="7">
        <v>0</v>
      </c>
      <c r="AM9" s="1">
        <v>888</v>
      </c>
      <c r="AN9" s="1">
        <v>0</v>
      </c>
      <c r="AO9" s="1">
        <v>888</v>
      </c>
      <c r="AP9" s="1">
        <v>0</v>
      </c>
      <c r="AQ9" s="1">
        <v>0</v>
      </c>
      <c r="AR9" s="1">
        <v>2.64E-2</v>
      </c>
      <c r="AS9" s="1">
        <v>0.13830000000000001</v>
      </c>
      <c r="AT9" s="1">
        <v>5.1999999999999998E-3</v>
      </c>
      <c r="AU9" s="1">
        <v>0</v>
      </c>
      <c r="AV9" s="1">
        <v>2.0799999999999999E-2</v>
      </c>
      <c r="AW9" s="1">
        <v>2.64E-2</v>
      </c>
      <c r="AX9" s="1">
        <v>1.2999999999999999E-3</v>
      </c>
      <c r="AY9" s="1">
        <v>0</v>
      </c>
      <c r="AZ9" s="1">
        <v>789</v>
      </c>
      <c r="BA9" s="1">
        <v>789</v>
      </c>
      <c r="BB9" s="1">
        <v>789</v>
      </c>
      <c r="BC9" s="1">
        <v>789</v>
      </c>
      <c r="BD9" s="1">
        <v>789</v>
      </c>
      <c r="BE9" s="1">
        <v>789</v>
      </c>
      <c r="BF9" s="1">
        <v>789</v>
      </c>
      <c r="BG9" s="1">
        <v>789</v>
      </c>
      <c r="BH9" s="13">
        <f t="shared" ref="BH9:BH18" si="5">AVERAGE(AS9,AW9)</f>
        <v>8.2350000000000007E-2</v>
      </c>
      <c r="BI9" s="13">
        <f t="shared" si="0"/>
        <v>3.2499999999999999E-3</v>
      </c>
      <c r="BJ9" s="13">
        <f t="shared" si="1"/>
        <v>2.7577164466275352E-3</v>
      </c>
      <c r="BK9" s="14">
        <f t="shared" si="4"/>
        <v>84.852813742385706</v>
      </c>
      <c r="BL9" s="1">
        <v>2</v>
      </c>
      <c r="BM9" s="1">
        <v>0</v>
      </c>
      <c r="BN9" s="1">
        <v>0</v>
      </c>
    </row>
    <row r="10" spans="1:67" ht="16" x14ac:dyDescent="0.2">
      <c r="A10" s="1">
        <v>9</v>
      </c>
      <c r="B10" s="6">
        <v>3</v>
      </c>
      <c r="C10" s="1">
        <v>2</v>
      </c>
      <c r="D10" s="3" t="s">
        <v>123</v>
      </c>
      <c r="E10" s="2" t="s">
        <v>124</v>
      </c>
      <c r="F10" s="1">
        <v>2</v>
      </c>
      <c r="G10" s="3" t="s">
        <v>115</v>
      </c>
      <c r="H10" s="4" t="s">
        <v>116</v>
      </c>
      <c r="I10" s="2" t="s">
        <v>54</v>
      </c>
      <c r="J10" s="1">
        <v>1</v>
      </c>
      <c r="K10" s="1">
        <v>8</v>
      </c>
      <c r="L10" s="4" t="s">
        <v>125</v>
      </c>
      <c r="M10" s="1">
        <v>1</v>
      </c>
      <c r="N10" s="2" t="s">
        <v>54</v>
      </c>
      <c r="O10" s="1">
        <v>1</v>
      </c>
      <c r="P10" s="1">
        <v>1</v>
      </c>
      <c r="Q10" s="2" t="s">
        <v>90</v>
      </c>
      <c r="R10" s="1">
        <v>3</v>
      </c>
      <c r="S10" s="2" t="s">
        <v>56</v>
      </c>
      <c r="T10" s="1">
        <v>1</v>
      </c>
      <c r="U10" s="5" t="s">
        <v>91</v>
      </c>
      <c r="V10" s="1">
        <v>4</v>
      </c>
      <c r="W10" s="5" t="s">
        <v>92</v>
      </c>
      <c r="X10" s="1">
        <v>5</v>
      </c>
      <c r="Y10" s="2" t="s">
        <v>93</v>
      </c>
      <c r="Z10" s="5" t="s">
        <v>94</v>
      </c>
      <c r="AA10" s="6">
        <v>1</v>
      </c>
      <c r="AB10" s="6" t="s">
        <v>126</v>
      </c>
      <c r="AC10" s="1">
        <v>0.15</v>
      </c>
      <c r="AD10" s="3" t="s">
        <v>127</v>
      </c>
      <c r="AE10" s="1">
        <v>789</v>
      </c>
      <c r="AF10" s="1">
        <v>0</v>
      </c>
      <c r="AG10" s="1">
        <v>789</v>
      </c>
      <c r="AH10" s="1">
        <v>0</v>
      </c>
      <c r="AI10" s="1">
        <v>789</v>
      </c>
      <c r="AJ10" s="1">
        <v>0</v>
      </c>
      <c r="AK10" s="7">
        <v>888</v>
      </c>
      <c r="AL10" s="7">
        <v>0</v>
      </c>
      <c r="AM10" s="1">
        <v>888</v>
      </c>
      <c r="AN10" s="1">
        <v>0</v>
      </c>
      <c r="AO10" s="1">
        <v>888</v>
      </c>
      <c r="AP10" s="1">
        <v>0</v>
      </c>
      <c r="AQ10" s="15">
        <v>0</v>
      </c>
      <c r="AR10" s="1">
        <v>2.3199999999999998E-2</v>
      </c>
      <c r="AS10" s="1">
        <v>0.17680000000000001</v>
      </c>
      <c r="AT10" s="1">
        <v>7.6E-3</v>
      </c>
      <c r="AU10" s="1">
        <v>0</v>
      </c>
      <c r="AV10" s="1">
        <v>2.6700000000000002E-2</v>
      </c>
      <c r="AW10" s="1">
        <v>0.16450000000000001</v>
      </c>
      <c r="AX10" s="1">
        <v>6.1999999999999998E-3</v>
      </c>
      <c r="AY10" s="1">
        <v>0</v>
      </c>
      <c r="AZ10" s="1">
        <v>789</v>
      </c>
      <c r="BA10" s="1">
        <v>789</v>
      </c>
      <c r="BB10" s="1">
        <v>789</v>
      </c>
      <c r="BC10" s="1">
        <v>789</v>
      </c>
      <c r="BD10" s="1">
        <v>789</v>
      </c>
      <c r="BE10" s="1">
        <v>789</v>
      </c>
      <c r="BF10" s="1">
        <v>789</v>
      </c>
      <c r="BG10" s="1">
        <v>789</v>
      </c>
      <c r="BH10" s="13">
        <f t="shared" si="5"/>
        <v>0.17065000000000002</v>
      </c>
      <c r="BI10" s="1">
        <f t="shared" si="0"/>
        <v>6.8999999999999999E-3</v>
      </c>
      <c r="BJ10" s="13">
        <f t="shared" si="1"/>
        <v>9.899494936611668E-4</v>
      </c>
      <c r="BK10" s="14">
        <f t="shared" si="4"/>
        <v>14.347094111031403</v>
      </c>
      <c r="BL10" s="1">
        <v>2</v>
      </c>
      <c r="BM10" s="1">
        <v>0</v>
      </c>
      <c r="BN10" s="1">
        <v>0</v>
      </c>
    </row>
    <row r="11" spans="1:67" x14ac:dyDescent="0.2">
      <c r="A11" s="1">
        <v>10</v>
      </c>
      <c r="B11" s="6">
        <v>3</v>
      </c>
      <c r="C11" s="1">
        <v>2</v>
      </c>
      <c r="D11" s="3" t="s">
        <v>128</v>
      </c>
      <c r="E11" s="2" t="s">
        <v>64</v>
      </c>
      <c r="F11" s="1">
        <v>1</v>
      </c>
      <c r="G11" s="3" t="s">
        <v>129</v>
      </c>
      <c r="H11" s="4" t="s">
        <v>130</v>
      </c>
      <c r="I11" s="2" t="s">
        <v>131</v>
      </c>
      <c r="J11" s="1">
        <v>4</v>
      </c>
      <c r="K11" s="1">
        <v>4</v>
      </c>
      <c r="L11" s="4" t="s">
        <v>132</v>
      </c>
      <c r="M11" s="1">
        <v>1</v>
      </c>
      <c r="N11" s="2" t="s">
        <v>54</v>
      </c>
      <c r="O11" s="1">
        <v>1</v>
      </c>
      <c r="P11" s="1">
        <v>1</v>
      </c>
      <c r="Q11" s="2" t="s">
        <v>103</v>
      </c>
      <c r="R11" s="1">
        <v>4</v>
      </c>
      <c r="S11" s="2" t="s">
        <v>56</v>
      </c>
      <c r="T11" s="1">
        <v>1</v>
      </c>
      <c r="U11" s="5" t="s">
        <v>133</v>
      </c>
      <c r="V11" s="1">
        <v>6</v>
      </c>
      <c r="W11" t="s">
        <v>134</v>
      </c>
      <c r="X11" s="1">
        <v>1</v>
      </c>
      <c r="Y11" s="2" t="s">
        <v>135</v>
      </c>
      <c r="Z11" s="5" t="s">
        <v>136</v>
      </c>
      <c r="AA11" s="6">
        <v>8.5</v>
      </c>
      <c r="AB11" s="6" t="s">
        <v>137</v>
      </c>
      <c r="AC11" s="1">
        <v>10.58</v>
      </c>
      <c r="AD11" s="3" t="s">
        <v>138</v>
      </c>
      <c r="AE11" s="1">
        <v>789</v>
      </c>
      <c r="AF11" s="1">
        <v>0</v>
      </c>
      <c r="AG11" s="1">
        <v>789</v>
      </c>
      <c r="AH11" s="1">
        <v>0</v>
      </c>
      <c r="AI11" s="1">
        <v>789</v>
      </c>
      <c r="AJ11" s="1">
        <v>0</v>
      </c>
      <c r="AK11" s="1">
        <v>888</v>
      </c>
      <c r="AL11" s="1">
        <v>0</v>
      </c>
      <c r="AM11" s="1">
        <v>888</v>
      </c>
      <c r="AN11" s="1">
        <v>0</v>
      </c>
      <c r="AO11" s="1">
        <v>888</v>
      </c>
      <c r="AP11" s="1">
        <v>0</v>
      </c>
      <c r="AQ11" s="1">
        <v>0</v>
      </c>
      <c r="AR11" s="1">
        <v>2.81E-2</v>
      </c>
      <c r="AS11" s="1">
        <v>9.4500000000000001E-2</v>
      </c>
      <c r="AT11" s="1">
        <v>3.3999999999999998E-3</v>
      </c>
      <c r="AU11" s="1">
        <v>0</v>
      </c>
      <c r="AV11" s="1">
        <v>2.2599999999999999E-2</v>
      </c>
      <c r="AW11" s="1">
        <v>2.81E-2</v>
      </c>
      <c r="AX11" s="1">
        <v>1.1999999999999999E-3</v>
      </c>
      <c r="AY11" s="1">
        <v>0</v>
      </c>
      <c r="AZ11" s="1">
        <v>789</v>
      </c>
      <c r="BA11" s="1">
        <v>789</v>
      </c>
      <c r="BB11" s="1">
        <v>789</v>
      </c>
      <c r="BC11" s="1">
        <v>789</v>
      </c>
      <c r="BD11" s="1">
        <v>789</v>
      </c>
      <c r="BE11" s="1">
        <v>789</v>
      </c>
      <c r="BF11" s="1">
        <v>789</v>
      </c>
      <c r="BG11" s="1">
        <v>789</v>
      </c>
      <c r="BH11" s="13">
        <f t="shared" si="5"/>
        <v>6.13E-2</v>
      </c>
      <c r="BI11" s="1">
        <f t="shared" si="0"/>
        <v>2.3E-3</v>
      </c>
      <c r="BJ11" s="13">
        <f t="shared" si="1"/>
        <v>1.5556349186104043E-3</v>
      </c>
      <c r="BK11" s="14">
        <f t="shared" si="4"/>
        <v>67.636300809148011</v>
      </c>
      <c r="BL11" s="1">
        <v>2</v>
      </c>
      <c r="BM11" s="1">
        <v>0</v>
      </c>
      <c r="BN11" s="1">
        <v>0</v>
      </c>
    </row>
    <row r="12" spans="1:67" x14ac:dyDescent="0.2">
      <c r="A12" s="1">
        <v>11</v>
      </c>
      <c r="B12" s="6">
        <v>3</v>
      </c>
      <c r="C12" s="1">
        <v>2</v>
      </c>
      <c r="D12" s="3" t="s">
        <v>139</v>
      </c>
      <c r="E12" s="2" t="s">
        <v>86</v>
      </c>
      <c r="F12" s="1">
        <v>2</v>
      </c>
      <c r="G12" s="3" t="s">
        <v>129</v>
      </c>
      <c r="H12" s="4" t="s">
        <v>130</v>
      </c>
      <c r="I12" s="2" t="s">
        <v>131</v>
      </c>
      <c r="J12" s="1">
        <v>4</v>
      </c>
      <c r="K12" s="1">
        <v>4</v>
      </c>
      <c r="L12" s="4" t="s">
        <v>132</v>
      </c>
      <c r="M12" s="1">
        <v>1</v>
      </c>
      <c r="N12" s="2" t="s">
        <v>131</v>
      </c>
      <c r="O12" s="1">
        <v>3</v>
      </c>
      <c r="P12" s="1">
        <v>2</v>
      </c>
      <c r="Q12" s="2" t="s">
        <v>103</v>
      </c>
      <c r="R12" s="1">
        <v>4</v>
      </c>
      <c r="S12" s="2" t="s">
        <v>56</v>
      </c>
      <c r="T12" s="1">
        <v>1</v>
      </c>
      <c r="U12" s="5" t="s">
        <v>140</v>
      </c>
      <c r="V12" s="1">
        <v>7</v>
      </c>
      <c r="W12" s="5" t="s">
        <v>141</v>
      </c>
      <c r="X12" s="1">
        <v>1</v>
      </c>
      <c r="Y12" s="2" t="s">
        <v>142</v>
      </c>
      <c r="Z12" s="5" t="s">
        <v>143</v>
      </c>
      <c r="AA12" s="6">
        <v>888</v>
      </c>
      <c r="AB12" s="6" t="s">
        <v>144</v>
      </c>
      <c r="AC12" s="1">
        <v>7.94</v>
      </c>
      <c r="AD12" s="3" t="s">
        <v>145</v>
      </c>
      <c r="AE12" s="1">
        <v>789</v>
      </c>
      <c r="AF12" s="1">
        <v>0</v>
      </c>
      <c r="AG12" s="1">
        <v>789</v>
      </c>
      <c r="AH12" s="1">
        <v>0</v>
      </c>
      <c r="AI12" s="1">
        <v>789</v>
      </c>
      <c r="AJ12" s="1">
        <v>0</v>
      </c>
      <c r="AK12" s="1">
        <v>888</v>
      </c>
      <c r="AL12" s="1">
        <v>0</v>
      </c>
      <c r="AM12" s="1">
        <v>888</v>
      </c>
      <c r="AN12" s="1">
        <v>0</v>
      </c>
      <c r="AO12" s="1">
        <v>888</v>
      </c>
      <c r="AP12" s="1">
        <v>0</v>
      </c>
      <c r="AQ12" s="1">
        <v>0</v>
      </c>
      <c r="AR12" s="1">
        <v>2.3699999999999999E-2</v>
      </c>
      <c r="AS12" s="1">
        <v>0.80720000000000003</v>
      </c>
      <c r="AT12" s="1">
        <v>3.4099999999999998E-2</v>
      </c>
      <c r="AU12" s="1">
        <v>1</v>
      </c>
      <c r="AV12" s="13">
        <v>2.5000000000000001E-2</v>
      </c>
      <c r="AW12" s="1">
        <v>0.15229999999999999</v>
      </c>
      <c r="AX12" s="1">
        <v>6.1000000000000004E-3</v>
      </c>
      <c r="AY12" s="1">
        <v>0</v>
      </c>
      <c r="AZ12" s="1">
        <v>789</v>
      </c>
      <c r="BA12" s="1">
        <v>789</v>
      </c>
      <c r="BB12" s="1">
        <v>789</v>
      </c>
      <c r="BC12" s="1">
        <v>789</v>
      </c>
      <c r="BD12" s="1">
        <v>789</v>
      </c>
      <c r="BE12" s="1">
        <v>789</v>
      </c>
      <c r="BF12" s="1">
        <v>789</v>
      </c>
      <c r="BG12" s="1">
        <v>789</v>
      </c>
      <c r="BH12" s="13">
        <f t="shared" si="5"/>
        <v>0.47975000000000001</v>
      </c>
      <c r="BI12" s="1">
        <f t="shared" si="0"/>
        <v>2.01E-2</v>
      </c>
      <c r="BJ12" s="13">
        <f t="shared" si="1"/>
        <v>1.9798989873223326E-2</v>
      </c>
      <c r="BK12" s="14">
        <f t="shared" si="4"/>
        <v>98.502437180215551</v>
      </c>
      <c r="BL12" s="1">
        <v>2</v>
      </c>
      <c r="BM12" s="1">
        <v>1</v>
      </c>
      <c r="BN12" s="1">
        <v>1</v>
      </c>
    </row>
    <row r="13" spans="1:67" x14ac:dyDescent="0.2">
      <c r="A13" s="1">
        <v>12</v>
      </c>
      <c r="B13" s="6">
        <v>3</v>
      </c>
      <c r="C13" s="1">
        <v>2</v>
      </c>
      <c r="D13" s="3" t="s">
        <v>146</v>
      </c>
      <c r="E13" s="2" t="s">
        <v>64</v>
      </c>
      <c r="F13" s="1">
        <v>1</v>
      </c>
      <c r="G13" s="3" t="s">
        <v>147</v>
      </c>
      <c r="H13" s="4" t="s">
        <v>148</v>
      </c>
      <c r="I13" s="2" t="s">
        <v>67</v>
      </c>
      <c r="J13" s="1">
        <v>2</v>
      </c>
      <c r="K13" s="1">
        <v>7</v>
      </c>
      <c r="L13" s="4" t="s">
        <v>149</v>
      </c>
      <c r="M13" s="1">
        <v>1</v>
      </c>
      <c r="N13" s="2" t="s">
        <v>67</v>
      </c>
      <c r="O13" s="1">
        <v>2</v>
      </c>
      <c r="P13" s="1">
        <v>3</v>
      </c>
      <c r="Q13" s="2" t="s">
        <v>69</v>
      </c>
      <c r="R13" s="1">
        <v>2</v>
      </c>
      <c r="S13" s="2" t="s">
        <v>56</v>
      </c>
      <c r="T13" s="1">
        <v>1</v>
      </c>
      <c r="U13" s="5" t="s">
        <v>70</v>
      </c>
      <c r="V13" s="1">
        <v>2</v>
      </c>
      <c r="W13" s="5" t="s">
        <v>71</v>
      </c>
      <c r="X13" s="1">
        <v>2</v>
      </c>
      <c r="Y13" s="2" t="s">
        <v>72</v>
      </c>
      <c r="Z13" s="5" t="s">
        <v>73</v>
      </c>
      <c r="AA13" s="6">
        <f>23.97/3</f>
        <v>7.9899999999999993</v>
      </c>
      <c r="AB13" s="6" t="s">
        <v>150</v>
      </c>
      <c r="AC13" s="1">
        <v>2.4700000000000002</v>
      </c>
      <c r="AD13" s="3" t="s">
        <v>151</v>
      </c>
      <c r="AE13" s="1">
        <v>789</v>
      </c>
      <c r="AF13" s="1">
        <v>0</v>
      </c>
      <c r="AG13" s="1">
        <v>789</v>
      </c>
      <c r="AH13" s="1">
        <v>0</v>
      </c>
      <c r="AI13" s="1">
        <v>789</v>
      </c>
      <c r="AJ13" s="1">
        <v>0</v>
      </c>
      <c r="AK13" s="1" t="s">
        <v>152</v>
      </c>
      <c r="AL13" s="7">
        <v>1</v>
      </c>
      <c r="AM13" s="1">
        <v>789</v>
      </c>
      <c r="AN13" s="1">
        <v>0</v>
      </c>
      <c r="AO13" s="1">
        <v>789</v>
      </c>
      <c r="AP13" s="1">
        <v>0</v>
      </c>
      <c r="AQ13" s="1">
        <v>0</v>
      </c>
      <c r="AR13" s="1">
        <v>2.07E-2</v>
      </c>
      <c r="AS13" s="1">
        <v>5.2600000000000001E-2</v>
      </c>
      <c r="AT13" s="1">
        <v>2.5000000000000001E-3</v>
      </c>
      <c r="AU13" s="1">
        <v>0</v>
      </c>
      <c r="AV13" s="13">
        <v>0.02</v>
      </c>
      <c r="AW13" s="1">
        <v>4.9099999999999998E-2</v>
      </c>
      <c r="AX13" s="1">
        <v>2.5000000000000001E-3</v>
      </c>
      <c r="AY13" s="1">
        <v>0</v>
      </c>
      <c r="AZ13" s="1">
        <v>789</v>
      </c>
      <c r="BA13" s="1">
        <v>789</v>
      </c>
      <c r="BB13" s="1">
        <v>789</v>
      </c>
      <c r="BC13" s="1">
        <v>789</v>
      </c>
      <c r="BD13" s="1">
        <v>789</v>
      </c>
      <c r="BE13" s="1">
        <v>789</v>
      </c>
      <c r="BF13" s="1">
        <v>789</v>
      </c>
      <c r="BG13" s="1">
        <v>789</v>
      </c>
      <c r="BH13" s="13">
        <f t="shared" si="5"/>
        <v>5.0849999999999999E-2</v>
      </c>
      <c r="BI13" s="1">
        <f t="shared" si="0"/>
        <v>2.5000000000000001E-3</v>
      </c>
      <c r="BJ13" s="1">
        <f t="shared" si="1"/>
        <v>0</v>
      </c>
      <c r="BK13" s="18">
        <v>0</v>
      </c>
      <c r="BL13" s="1">
        <v>2</v>
      </c>
      <c r="BM13" s="1">
        <v>0</v>
      </c>
      <c r="BN13" s="1">
        <v>0</v>
      </c>
    </row>
    <row r="14" spans="1:67" x14ac:dyDescent="0.2">
      <c r="A14" s="1">
        <v>13</v>
      </c>
      <c r="B14" s="6">
        <v>3</v>
      </c>
      <c r="C14" s="1">
        <v>2</v>
      </c>
      <c r="D14" s="3" t="s">
        <v>153</v>
      </c>
      <c r="E14" s="2" t="s">
        <v>64</v>
      </c>
      <c r="F14" s="1">
        <v>1</v>
      </c>
      <c r="G14" s="3" t="s">
        <v>147</v>
      </c>
      <c r="H14" s="4" t="s">
        <v>148</v>
      </c>
      <c r="I14" s="2" t="s">
        <v>67</v>
      </c>
      <c r="J14" s="1">
        <v>2</v>
      </c>
      <c r="K14" s="1">
        <v>7</v>
      </c>
      <c r="L14" s="4" t="s">
        <v>149</v>
      </c>
      <c r="M14" s="1">
        <v>1</v>
      </c>
      <c r="N14" s="2" t="s">
        <v>67</v>
      </c>
      <c r="O14" s="1">
        <v>2</v>
      </c>
      <c r="P14" s="1">
        <v>3</v>
      </c>
      <c r="Q14" s="2" t="s">
        <v>69</v>
      </c>
      <c r="R14" s="1">
        <v>2</v>
      </c>
      <c r="S14" s="2" t="s">
        <v>56</v>
      </c>
      <c r="T14" s="1">
        <v>1</v>
      </c>
      <c r="U14" s="5" t="s">
        <v>70</v>
      </c>
      <c r="V14" s="1">
        <v>2</v>
      </c>
      <c r="W14" s="5" t="s">
        <v>71</v>
      </c>
      <c r="X14" s="1">
        <v>2</v>
      </c>
      <c r="Y14" s="2" t="s">
        <v>72</v>
      </c>
      <c r="Z14" s="5" t="s">
        <v>73</v>
      </c>
      <c r="AA14" s="6">
        <f>17.97/3</f>
        <v>5.9899999999999993</v>
      </c>
      <c r="AB14" s="6" t="s">
        <v>154</v>
      </c>
      <c r="AC14" s="1">
        <v>2.12</v>
      </c>
      <c r="AD14" s="3" t="s">
        <v>155</v>
      </c>
      <c r="AE14" s="1">
        <v>789</v>
      </c>
      <c r="AF14" s="1">
        <v>0</v>
      </c>
      <c r="AG14" s="1">
        <v>789</v>
      </c>
      <c r="AH14" s="1">
        <v>0</v>
      </c>
      <c r="AI14" s="1">
        <v>789</v>
      </c>
      <c r="AJ14" s="1">
        <v>0</v>
      </c>
      <c r="AK14" s="1" t="s">
        <v>156</v>
      </c>
      <c r="AL14" s="7">
        <v>1</v>
      </c>
      <c r="AM14" s="1">
        <v>789</v>
      </c>
      <c r="AN14" s="1">
        <v>0</v>
      </c>
      <c r="AO14" s="1">
        <v>789</v>
      </c>
      <c r="AP14" s="1">
        <v>0</v>
      </c>
      <c r="AQ14" s="1">
        <v>0</v>
      </c>
      <c r="AR14" s="1">
        <v>2.07E-2</v>
      </c>
      <c r="AS14" s="13">
        <v>9.8000000000000004E-2</v>
      </c>
      <c r="AT14" s="1">
        <v>4.7000000000000002E-3</v>
      </c>
      <c r="AU14" s="1">
        <v>0</v>
      </c>
      <c r="AV14" s="1">
        <v>2.5600000000000001E-2</v>
      </c>
      <c r="AW14" s="1">
        <v>0.1085</v>
      </c>
      <c r="AX14" s="1">
        <v>4.1999999999999997E-3</v>
      </c>
      <c r="AY14" s="1">
        <v>0</v>
      </c>
      <c r="AZ14" s="1">
        <v>789</v>
      </c>
      <c r="BA14" s="1">
        <v>789</v>
      </c>
      <c r="BB14" s="1">
        <v>789</v>
      </c>
      <c r="BC14" s="1">
        <v>789</v>
      </c>
      <c r="BD14" s="1">
        <v>789</v>
      </c>
      <c r="BE14" s="1">
        <v>789</v>
      </c>
      <c r="BF14" s="1">
        <v>789</v>
      </c>
      <c r="BG14" s="1">
        <v>789</v>
      </c>
      <c r="BH14" s="13">
        <f t="shared" si="5"/>
        <v>0.10325000000000001</v>
      </c>
      <c r="BI14" s="13">
        <f t="shared" si="0"/>
        <v>4.45E-3</v>
      </c>
      <c r="BJ14" s="13">
        <f t="shared" si="1"/>
        <v>3.5355339059327408E-4</v>
      </c>
      <c r="BK14" s="18">
        <f>BJ14/BI14*100</f>
        <v>7.9450200133320017</v>
      </c>
      <c r="BL14" s="1">
        <v>2</v>
      </c>
      <c r="BM14" s="1">
        <v>0</v>
      </c>
      <c r="BN14" s="1">
        <v>0</v>
      </c>
    </row>
    <row r="15" spans="1:67" x14ac:dyDescent="0.2">
      <c r="A15" s="1">
        <v>14</v>
      </c>
      <c r="B15" s="6">
        <v>2</v>
      </c>
      <c r="C15" s="1">
        <v>1</v>
      </c>
      <c r="D15" s="3" t="s">
        <v>157</v>
      </c>
      <c r="E15" s="2" t="s">
        <v>64</v>
      </c>
      <c r="F15" s="1">
        <v>1</v>
      </c>
      <c r="G15" s="3" t="s">
        <v>158</v>
      </c>
      <c r="H15" s="4" t="s">
        <v>159</v>
      </c>
      <c r="I15" s="2" t="s">
        <v>54</v>
      </c>
      <c r="J15" s="1">
        <v>1</v>
      </c>
      <c r="K15" s="1">
        <v>8</v>
      </c>
      <c r="L15" s="4" t="s">
        <v>160</v>
      </c>
      <c r="M15" s="1">
        <v>1</v>
      </c>
      <c r="N15" s="2" t="s">
        <v>54</v>
      </c>
      <c r="O15" s="1">
        <v>1</v>
      </c>
      <c r="P15" s="1">
        <v>1</v>
      </c>
      <c r="Q15" s="2" t="s">
        <v>103</v>
      </c>
      <c r="R15" s="1">
        <v>4</v>
      </c>
      <c r="S15" s="2" t="s">
        <v>56</v>
      </c>
      <c r="T15" s="1">
        <v>1</v>
      </c>
      <c r="U15" s="5" t="s">
        <v>140</v>
      </c>
      <c r="V15" s="1">
        <v>7</v>
      </c>
      <c r="W15" s="5" t="s">
        <v>141</v>
      </c>
      <c r="X15" s="1">
        <v>1</v>
      </c>
      <c r="Y15" s="2" t="s">
        <v>142</v>
      </c>
      <c r="Z15" s="5" t="s">
        <v>143</v>
      </c>
      <c r="AA15" s="6">
        <v>888</v>
      </c>
      <c r="AB15" s="6" t="s">
        <v>161</v>
      </c>
      <c r="AC15" s="1">
        <v>2</v>
      </c>
      <c r="AD15" s="3" t="s">
        <v>162</v>
      </c>
      <c r="AE15" s="3" t="s">
        <v>163</v>
      </c>
      <c r="AF15" s="1">
        <v>1</v>
      </c>
      <c r="AG15" s="3" t="s">
        <v>164</v>
      </c>
      <c r="AH15" s="1">
        <v>1</v>
      </c>
      <c r="AI15" s="1">
        <v>789</v>
      </c>
      <c r="AJ15" s="1">
        <v>0</v>
      </c>
      <c r="AK15" s="1" t="s">
        <v>165</v>
      </c>
      <c r="AL15" s="7">
        <v>1</v>
      </c>
      <c r="AM15" s="1">
        <v>789</v>
      </c>
      <c r="AN15" s="1">
        <v>0</v>
      </c>
      <c r="AO15" s="1">
        <v>789</v>
      </c>
      <c r="AP15" s="1">
        <v>0</v>
      </c>
      <c r="AQ15" s="1">
        <v>0</v>
      </c>
      <c r="AR15" s="1">
        <v>2.6100000000000002E-2</v>
      </c>
      <c r="AS15" s="1">
        <v>0.18379999999999999</v>
      </c>
      <c r="AT15" s="13">
        <v>7.0000000000000001E-3</v>
      </c>
      <c r="AU15" s="1">
        <v>0</v>
      </c>
      <c r="AV15" s="1">
        <v>1.9699999999999999E-2</v>
      </c>
      <c r="AW15" s="1">
        <v>6.13E-2</v>
      </c>
      <c r="AX15" s="1">
        <v>3.0999999999999999E-3</v>
      </c>
      <c r="AY15" s="1">
        <v>0</v>
      </c>
      <c r="AZ15" s="1">
        <v>789</v>
      </c>
      <c r="BA15" s="1">
        <v>789</v>
      </c>
      <c r="BB15" s="1">
        <v>789</v>
      </c>
      <c r="BC15" s="1">
        <v>789</v>
      </c>
      <c r="BD15" s="1">
        <v>789</v>
      </c>
      <c r="BE15" s="1">
        <v>789</v>
      </c>
      <c r="BF15" s="1">
        <v>789</v>
      </c>
      <c r="BG15" s="1">
        <v>789</v>
      </c>
      <c r="BH15" s="13">
        <f t="shared" si="5"/>
        <v>0.12254999999999999</v>
      </c>
      <c r="BI15" s="13">
        <f t="shared" si="0"/>
        <v>5.0499999999999998E-3</v>
      </c>
      <c r="BJ15" s="13">
        <f t="shared" si="1"/>
        <v>2.7577164466275365E-3</v>
      </c>
      <c r="BK15" s="14">
        <f>BJ15/BI15*100</f>
        <v>54.608246467872014</v>
      </c>
      <c r="BL15" s="1">
        <v>2</v>
      </c>
      <c r="BM15" s="1">
        <v>0</v>
      </c>
      <c r="BN15" s="1">
        <v>0</v>
      </c>
    </row>
    <row r="16" spans="1:67" x14ac:dyDescent="0.2">
      <c r="A16" s="1">
        <v>15</v>
      </c>
      <c r="B16" s="6">
        <v>1</v>
      </c>
      <c r="C16" s="1">
        <v>1</v>
      </c>
      <c r="D16" s="3" t="s">
        <v>166</v>
      </c>
      <c r="E16" s="2" t="s">
        <v>64</v>
      </c>
      <c r="F16" s="1">
        <v>1</v>
      </c>
      <c r="G16" s="3" t="s">
        <v>158</v>
      </c>
      <c r="H16" s="4" t="s">
        <v>159</v>
      </c>
      <c r="I16" s="2" t="s">
        <v>54</v>
      </c>
      <c r="J16" s="1">
        <v>1</v>
      </c>
      <c r="K16" s="1">
        <v>8</v>
      </c>
      <c r="L16" s="4" t="s">
        <v>160</v>
      </c>
      <c r="M16" s="1">
        <v>1</v>
      </c>
      <c r="N16" s="2" t="s">
        <v>54</v>
      </c>
      <c r="O16" s="1">
        <v>1</v>
      </c>
      <c r="P16" s="1">
        <v>1</v>
      </c>
      <c r="Q16" s="2" t="s">
        <v>103</v>
      </c>
      <c r="R16" s="1">
        <v>4</v>
      </c>
      <c r="S16" s="2" t="s">
        <v>56</v>
      </c>
      <c r="T16" s="1">
        <v>1</v>
      </c>
      <c r="U16" s="5" t="s">
        <v>140</v>
      </c>
      <c r="V16" s="1">
        <v>7</v>
      </c>
      <c r="W16" s="5" t="s">
        <v>141</v>
      </c>
      <c r="X16" s="1">
        <v>1</v>
      </c>
      <c r="Y16" s="2" t="s">
        <v>142</v>
      </c>
      <c r="Z16" s="5" t="s">
        <v>143</v>
      </c>
      <c r="AA16" s="6">
        <v>888</v>
      </c>
      <c r="AB16" s="6" t="s">
        <v>161</v>
      </c>
      <c r="AC16" s="1">
        <v>2</v>
      </c>
      <c r="AD16" s="3" t="s">
        <v>167</v>
      </c>
      <c r="AE16" s="3" t="s">
        <v>163</v>
      </c>
      <c r="AF16" s="1">
        <v>1</v>
      </c>
      <c r="AG16" s="3" t="s">
        <v>168</v>
      </c>
      <c r="AH16" s="1">
        <v>1</v>
      </c>
      <c r="AI16" s="1">
        <v>789</v>
      </c>
      <c r="AJ16" s="1">
        <v>0</v>
      </c>
      <c r="AK16" s="1">
        <v>888</v>
      </c>
      <c r="AL16" s="1">
        <v>0</v>
      </c>
      <c r="AM16" s="1">
        <v>888</v>
      </c>
      <c r="AN16" s="1">
        <v>0</v>
      </c>
      <c r="AO16" s="1">
        <v>888</v>
      </c>
      <c r="AP16" s="1">
        <v>0</v>
      </c>
      <c r="AQ16" s="1">
        <v>0</v>
      </c>
      <c r="AR16" s="1">
        <v>2.7699999999999999E-2</v>
      </c>
      <c r="AS16" s="1">
        <v>0.1225</v>
      </c>
      <c r="AT16" s="1">
        <v>4.4000000000000003E-3</v>
      </c>
      <c r="AU16" s="1">
        <v>0</v>
      </c>
      <c r="AV16" s="1">
        <v>2.7799999999999998E-2</v>
      </c>
      <c r="AW16" s="1">
        <v>8.5800000000000001E-2</v>
      </c>
      <c r="AX16" s="1">
        <v>3.0999999999999999E-3</v>
      </c>
      <c r="AY16" s="1">
        <v>0</v>
      </c>
      <c r="AZ16" s="1">
        <v>789</v>
      </c>
      <c r="BA16" s="1">
        <v>789</v>
      </c>
      <c r="BB16" s="1">
        <v>789</v>
      </c>
      <c r="BC16" s="1">
        <v>789</v>
      </c>
      <c r="BD16" s="1">
        <v>789</v>
      </c>
      <c r="BE16" s="1">
        <v>789</v>
      </c>
      <c r="BF16" s="1">
        <v>789</v>
      </c>
      <c r="BG16" s="1">
        <v>789</v>
      </c>
      <c r="BH16" s="13">
        <f t="shared" si="5"/>
        <v>0.10414999999999999</v>
      </c>
      <c r="BI16" s="13">
        <f t="shared" si="0"/>
        <v>3.7499999999999999E-3</v>
      </c>
      <c r="BJ16" s="13">
        <f t="shared" si="1"/>
        <v>9.1923881554251206E-4</v>
      </c>
      <c r="BK16" s="14">
        <f>BJ16/BI16*100</f>
        <v>24.513035081133655</v>
      </c>
      <c r="BL16" s="1">
        <v>2</v>
      </c>
      <c r="BM16" s="1">
        <v>0</v>
      </c>
      <c r="BN16" s="1">
        <v>0</v>
      </c>
    </row>
    <row r="17" spans="1:67" x14ac:dyDescent="0.2">
      <c r="A17" s="1">
        <v>16</v>
      </c>
      <c r="B17" s="6">
        <v>3</v>
      </c>
      <c r="C17" s="1">
        <v>2</v>
      </c>
      <c r="D17" s="3" t="s">
        <v>169</v>
      </c>
      <c r="E17" s="2" t="s">
        <v>64</v>
      </c>
      <c r="F17" s="1">
        <v>1</v>
      </c>
      <c r="G17" s="3" t="s">
        <v>170</v>
      </c>
      <c r="H17" s="4" t="s">
        <v>130</v>
      </c>
      <c r="I17" s="2" t="s">
        <v>131</v>
      </c>
      <c r="J17" s="1">
        <v>4</v>
      </c>
      <c r="K17" s="1">
        <v>4</v>
      </c>
      <c r="L17" s="4" t="s">
        <v>171</v>
      </c>
      <c r="M17" s="1">
        <v>1</v>
      </c>
      <c r="N17" s="2" t="s">
        <v>131</v>
      </c>
      <c r="O17" s="1">
        <v>3</v>
      </c>
      <c r="P17" s="1">
        <v>2</v>
      </c>
      <c r="Q17" s="2" t="s">
        <v>103</v>
      </c>
      <c r="R17" s="1">
        <v>4</v>
      </c>
      <c r="S17" s="2" t="s">
        <v>56</v>
      </c>
      <c r="T17" s="1">
        <v>1</v>
      </c>
      <c r="U17" s="5" t="s">
        <v>133</v>
      </c>
      <c r="V17" s="1">
        <v>6</v>
      </c>
      <c r="W17" s="5" t="s">
        <v>134</v>
      </c>
      <c r="X17" s="1">
        <v>1</v>
      </c>
      <c r="Y17" s="2" t="s">
        <v>135</v>
      </c>
      <c r="Z17" s="5" t="s">
        <v>136</v>
      </c>
      <c r="AA17" s="6">
        <v>5.25</v>
      </c>
      <c r="AB17" s="6" t="s">
        <v>172</v>
      </c>
      <c r="AC17" s="1">
        <v>10.14</v>
      </c>
      <c r="AD17" s="3" t="s">
        <v>173</v>
      </c>
      <c r="AE17" s="1">
        <v>789</v>
      </c>
      <c r="AF17" s="1">
        <v>0</v>
      </c>
      <c r="AG17" s="1">
        <v>789</v>
      </c>
      <c r="AH17" s="1">
        <v>0</v>
      </c>
      <c r="AI17" s="1">
        <v>789</v>
      </c>
      <c r="AJ17" s="1">
        <v>0</v>
      </c>
      <c r="AK17" s="1">
        <v>789</v>
      </c>
      <c r="AL17" s="7">
        <v>0</v>
      </c>
      <c r="AM17" s="3" t="s">
        <v>174</v>
      </c>
      <c r="AN17" s="1">
        <v>1</v>
      </c>
      <c r="AO17" s="1">
        <v>789</v>
      </c>
      <c r="AP17" s="1">
        <v>0</v>
      </c>
      <c r="AQ17" s="1">
        <v>0</v>
      </c>
      <c r="AR17" s="1">
        <v>2.6499999999999999E-2</v>
      </c>
      <c r="AS17" s="1">
        <v>0.81079999999999997</v>
      </c>
      <c r="AT17" s="1">
        <v>3.0599999999999999E-2</v>
      </c>
      <c r="AU17" s="1">
        <v>1</v>
      </c>
      <c r="AV17" s="1">
        <v>2.8299999999999999E-2</v>
      </c>
      <c r="AW17" s="1">
        <v>0.29260000000000003</v>
      </c>
      <c r="AX17" s="1">
        <v>1.03E-2</v>
      </c>
      <c r="AY17" s="1">
        <v>0</v>
      </c>
      <c r="AZ17" s="1">
        <v>789</v>
      </c>
      <c r="BA17" s="1">
        <v>789</v>
      </c>
      <c r="BB17" s="1">
        <v>789</v>
      </c>
      <c r="BC17" s="1">
        <v>789</v>
      </c>
      <c r="BD17" s="1">
        <v>789</v>
      </c>
      <c r="BE17" s="1">
        <v>789</v>
      </c>
      <c r="BF17" s="1">
        <v>789</v>
      </c>
      <c r="BG17" s="1">
        <v>789</v>
      </c>
      <c r="BH17" s="13">
        <f t="shared" si="5"/>
        <v>0.55169999999999997</v>
      </c>
      <c r="BI17" s="13">
        <f t="shared" si="0"/>
        <v>2.0449999999999999E-2</v>
      </c>
      <c r="BJ17" s="13">
        <f t="shared" si="1"/>
        <v>1.4354267658086914E-2</v>
      </c>
      <c r="BK17" s="14">
        <f>BJ17/BI17*100</f>
        <v>70.192017887955572</v>
      </c>
      <c r="BL17" s="1">
        <v>2</v>
      </c>
      <c r="BM17" s="1">
        <v>1</v>
      </c>
      <c r="BN17" s="1">
        <v>1</v>
      </c>
    </row>
    <row r="18" spans="1:67" x14ac:dyDescent="0.2">
      <c r="A18" s="1">
        <v>17</v>
      </c>
      <c r="B18" s="6">
        <v>3</v>
      </c>
      <c r="C18" s="1">
        <v>2</v>
      </c>
      <c r="D18" s="3" t="s">
        <v>49</v>
      </c>
      <c r="E18" s="2" t="s">
        <v>49</v>
      </c>
      <c r="F18" s="1">
        <v>3</v>
      </c>
      <c r="G18" s="3" t="s">
        <v>175</v>
      </c>
      <c r="H18" s="4" t="s">
        <v>176</v>
      </c>
      <c r="I18" s="2" t="s">
        <v>177</v>
      </c>
      <c r="J18" s="1">
        <v>6</v>
      </c>
      <c r="K18" s="1">
        <v>2</v>
      </c>
      <c r="L18" s="4" t="s">
        <v>132</v>
      </c>
      <c r="M18" s="1">
        <v>1</v>
      </c>
      <c r="N18" s="2" t="s">
        <v>131</v>
      </c>
      <c r="O18" s="1">
        <v>3</v>
      </c>
      <c r="P18" s="1">
        <v>2</v>
      </c>
      <c r="Q18" s="2" t="s">
        <v>55</v>
      </c>
      <c r="R18" s="1">
        <v>1</v>
      </c>
      <c r="S18" s="2" t="s">
        <v>56</v>
      </c>
      <c r="T18" s="1">
        <v>1</v>
      </c>
      <c r="U18" s="5" t="s">
        <v>57</v>
      </c>
      <c r="V18" s="1">
        <v>1</v>
      </c>
      <c r="W18" t="s">
        <v>58</v>
      </c>
      <c r="X18" s="1">
        <v>6</v>
      </c>
      <c r="Y18" s="2" t="s">
        <v>59</v>
      </c>
      <c r="Z18" s="5" t="s">
        <v>60</v>
      </c>
      <c r="AA18" s="6">
        <f>11.97/3</f>
        <v>3.99</v>
      </c>
      <c r="AB18" s="6" t="s">
        <v>154</v>
      </c>
      <c r="AC18" s="1">
        <v>2.12</v>
      </c>
      <c r="AD18" s="3" t="s">
        <v>178</v>
      </c>
      <c r="AE18" s="1">
        <v>789</v>
      </c>
      <c r="AF18" s="1">
        <v>0</v>
      </c>
      <c r="AG18" s="1">
        <v>789</v>
      </c>
      <c r="AH18" s="1">
        <v>0</v>
      </c>
      <c r="AI18" s="3" t="s">
        <v>179</v>
      </c>
      <c r="AJ18" s="1">
        <v>1</v>
      </c>
      <c r="AK18" s="7">
        <v>888</v>
      </c>
      <c r="AL18" s="7">
        <v>0</v>
      </c>
      <c r="AM18" s="1">
        <v>789</v>
      </c>
      <c r="AN18" s="1">
        <v>0</v>
      </c>
      <c r="AO18" s="1">
        <v>789</v>
      </c>
      <c r="AP18" s="1">
        <v>0</v>
      </c>
      <c r="AQ18" s="1">
        <v>0</v>
      </c>
      <c r="AR18" s="13">
        <v>2.7E-2</v>
      </c>
      <c r="AS18" s="1">
        <v>0.17330000000000001</v>
      </c>
      <c r="AT18" s="1">
        <v>6.4000000000000003E-3</v>
      </c>
      <c r="AU18" s="1">
        <v>0</v>
      </c>
      <c r="AV18" s="1">
        <v>2.1399999999999999E-2</v>
      </c>
      <c r="AW18" s="1">
        <v>0.1295</v>
      </c>
      <c r="AX18" s="1">
        <v>6.1000000000000004E-3</v>
      </c>
      <c r="AY18" s="1">
        <v>0</v>
      </c>
      <c r="AZ18" s="1">
        <v>789</v>
      </c>
      <c r="BA18" s="1">
        <v>789</v>
      </c>
      <c r="BB18" s="1">
        <v>789</v>
      </c>
      <c r="BC18" s="1">
        <v>789</v>
      </c>
      <c r="BD18" s="1">
        <v>789</v>
      </c>
      <c r="BE18" s="1">
        <v>789</v>
      </c>
      <c r="BF18" s="1">
        <v>789</v>
      </c>
      <c r="BG18" s="1">
        <v>789</v>
      </c>
      <c r="BH18" s="13">
        <f t="shared" si="5"/>
        <v>0.15140000000000001</v>
      </c>
      <c r="BI18" s="13">
        <f t="shared" si="0"/>
        <v>6.2500000000000003E-3</v>
      </c>
      <c r="BJ18" s="13">
        <f t="shared" si="1"/>
        <v>2.1213203435596419E-4</v>
      </c>
      <c r="BK18" s="18">
        <f>BJ18/BI18*100</f>
        <v>3.3941125496954272</v>
      </c>
      <c r="BL18" s="1">
        <v>2</v>
      </c>
      <c r="BM18" s="1">
        <v>0</v>
      </c>
      <c r="BN18" s="1">
        <v>0</v>
      </c>
    </row>
    <row r="19" spans="1:67" ht="16" x14ac:dyDescent="0.2">
      <c r="A19" s="1">
        <v>18</v>
      </c>
      <c r="B19" s="6">
        <v>2</v>
      </c>
      <c r="C19" s="1">
        <v>2</v>
      </c>
      <c r="D19" s="3" t="s">
        <v>180</v>
      </c>
      <c r="E19" s="2" t="s">
        <v>64</v>
      </c>
      <c r="F19" s="1">
        <v>1</v>
      </c>
      <c r="G19" s="3" t="s">
        <v>181</v>
      </c>
      <c r="H19" s="4" t="s">
        <v>182</v>
      </c>
      <c r="I19" s="2" t="s">
        <v>183</v>
      </c>
      <c r="J19" s="1">
        <v>7</v>
      </c>
      <c r="K19" s="1">
        <v>8</v>
      </c>
      <c r="L19" s="4" t="s">
        <v>184</v>
      </c>
      <c r="M19" s="1">
        <v>1</v>
      </c>
      <c r="N19" s="2" t="s">
        <v>183</v>
      </c>
      <c r="O19" s="1">
        <v>4</v>
      </c>
      <c r="P19" s="1">
        <v>1</v>
      </c>
      <c r="Q19" s="2" t="s">
        <v>90</v>
      </c>
      <c r="R19" s="1">
        <v>3</v>
      </c>
      <c r="S19" s="2" t="s">
        <v>56</v>
      </c>
      <c r="T19" s="1">
        <v>1</v>
      </c>
      <c r="U19" s="5" t="s">
        <v>185</v>
      </c>
      <c r="V19" s="1">
        <v>8</v>
      </c>
      <c r="W19" s="5" t="s">
        <v>186</v>
      </c>
      <c r="X19" s="1">
        <v>4</v>
      </c>
      <c r="Y19" s="2" t="s">
        <v>187</v>
      </c>
      <c r="Z19" s="5" t="s">
        <v>188</v>
      </c>
      <c r="AA19" s="6">
        <v>25</v>
      </c>
      <c r="AB19" s="6" t="s">
        <v>189</v>
      </c>
      <c r="AC19" s="1">
        <v>1</v>
      </c>
      <c r="AD19" s="3" t="s">
        <v>190</v>
      </c>
      <c r="AE19" s="1">
        <v>789</v>
      </c>
      <c r="AF19" s="1">
        <v>0</v>
      </c>
      <c r="AG19" s="1">
        <v>789</v>
      </c>
      <c r="AH19" s="1">
        <v>0</v>
      </c>
      <c r="AI19" s="1">
        <v>789</v>
      </c>
      <c r="AJ19" s="1">
        <v>0</v>
      </c>
      <c r="AK19" s="1">
        <v>888</v>
      </c>
      <c r="AL19" s="1">
        <v>0</v>
      </c>
      <c r="AM19" s="1">
        <v>888</v>
      </c>
      <c r="AN19" s="1">
        <v>0</v>
      </c>
      <c r="AO19" s="1">
        <v>888</v>
      </c>
      <c r="AP19" s="1">
        <v>0</v>
      </c>
      <c r="AQ19" s="16">
        <v>1</v>
      </c>
      <c r="AR19" s="1">
        <v>0.13789999999999999</v>
      </c>
      <c r="AS19" s="1">
        <v>0.82030000000000003</v>
      </c>
      <c r="AT19" s="1">
        <v>5948</v>
      </c>
      <c r="AU19" s="1">
        <v>1</v>
      </c>
      <c r="AV19" s="1">
        <v>789</v>
      </c>
      <c r="AW19" s="1">
        <v>789</v>
      </c>
      <c r="AX19" s="1">
        <v>789</v>
      </c>
      <c r="AY19" s="1">
        <v>789</v>
      </c>
      <c r="AZ19" s="1">
        <v>789</v>
      </c>
      <c r="BA19" s="1">
        <v>789</v>
      </c>
      <c r="BB19" s="1">
        <v>789</v>
      </c>
      <c r="BC19" s="1">
        <v>789</v>
      </c>
      <c r="BD19" s="1">
        <v>789</v>
      </c>
      <c r="BE19" s="1">
        <v>789</v>
      </c>
      <c r="BF19" s="1">
        <v>789</v>
      </c>
      <c r="BG19" s="1">
        <v>789</v>
      </c>
      <c r="BH19" s="13">
        <f>AVERAGE(AS19)</f>
        <v>0.82030000000000003</v>
      </c>
      <c r="BI19" s="1">
        <v>5948</v>
      </c>
      <c r="BJ19" s="1">
        <v>789</v>
      </c>
      <c r="BK19">
        <v>789</v>
      </c>
      <c r="BL19" s="1">
        <v>1</v>
      </c>
      <c r="BM19" s="1">
        <v>2</v>
      </c>
      <c r="BN19" s="1">
        <v>1</v>
      </c>
      <c r="BO19" t="s">
        <v>386</v>
      </c>
    </row>
    <row r="20" spans="1:67" x14ac:dyDescent="0.2">
      <c r="A20" s="1">
        <v>19</v>
      </c>
      <c r="B20" s="6">
        <v>3</v>
      </c>
      <c r="C20" s="1">
        <v>2</v>
      </c>
      <c r="D20" s="3" t="s">
        <v>191</v>
      </c>
      <c r="E20" s="2" t="s">
        <v>64</v>
      </c>
      <c r="F20" s="1">
        <v>1</v>
      </c>
      <c r="G20" s="3" t="s">
        <v>192</v>
      </c>
      <c r="H20" s="4">
        <v>888</v>
      </c>
      <c r="I20" s="2" t="s">
        <v>193</v>
      </c>
      <c r="J20" s="1">
        <v>8</v>
      </c>
      <c r="K20" s="1">
        <v>3</v>
      </c>
      <c r="L20" s="4" t="s">
        <v>194</v>
      </c>
      <c r="M20" s="1">
        <v>1</v>
      </c>
      <c r="N20" s="2" t="s">
        <v>131</v>
      </c>
      <c r="O20" s="1">
        <v>3</v>
      </c>
      <c r="P20" s="1">
        <v>2</v>
      </c>
      <c r="Q20" s="2" t="s">
        <v>55</v>
      </c>
      <c r="R20" s="1">
        <v>1</v>
      </c>
      <c r="S20" s="2" t="s">
        <v>56</v>
      </c>
      <c r="T20" s="1">
        <v>1</v>
      </c>
      <c r="U20" s="5" t="s">
        <v>57</v>
      </c>
      <c r="V20" s="1">
        <v>1</v>
      </c>
      <c r="W20" t="s">
        <v>58</v>
      </c>
      <c r="X20" s="1">
        <v>6</v>
      </c>
      <c r="Y20" s="2" t="s">
        <v>59</v>
      </c>
      <c r="Z20" s="5" t="s">
        <v>60</v>
      </c>
      <c r="AA20" s="6">
        <f>23.97/3</f>
        <v>7.9899999999999993</v>
      </c>
      <c r="AB20" s="6" t="s">
        <v>195</v>
      </c>
      <c r="AC20" s="1">
        <v>1.41</v>
      </c>
      <c r="AD20" s="3" t="s">
        <v>196</v>
      </c>
      <c r="AE20" s="1">
        <v>789</v>
      </c>
      <c r="AF20" s="1">
        <v>0</v>
      </c>
      <c r="AG20" s="1">
        <v>789</v>
      </c>
      <c r="AH20" s="1">
        <v>0</v>
      </c>
      <c r="AI20" s="1">
        <v>789</v>
      </c>
      <c r="AJ20" s="1">
        <v>0</v>
      </c>
      <c r="AK20" s="1">
        <v>789</v>
      </c>
      <c r="AL20" s="1">
        <v>0</v>
      </c>
      <c r="AM20" s="1">
        <v>511</v>
      </c>
      <c r="AN20" s="1">
        <v>0</v>
      </c>
      <c r="AO20" s="1">
        <v>789</v>
      </c>
      <c r="AP20" s="1">
        <v>0</v>
      </c>
      <c r="AQ20" s="1">
        <v>0</v>
      </c>
      <c r="AR20" s="1">
        <v>2.3800000000000002E-2</v>
      </c>
      <c r="AS20" s="1">
        <v>0.21879999999999999</v>
      </c>
      <c r="AT20" s="1">
        <v>9.1999999999999998E-3</v>
      </c>
      <c r="AU20" s="1">
        <v>0</v>
      </c>
      <c r="AV20" s="1">
        <v>2.4199999999999999E-2</v>
      </c>
      <c r="AW20" s="1">
        <v>8.0500000000000002E-2</v>
      </c>
      <c r="AX20" s="1">
        <v>3.3E-3</v>
      </c>
      <c r="AY20" s="1">
        <v>0</v>
      </c>
      <c r="AZ20" s="1">
        <v>789</v>
      </c>
      <c r="BA20" s="1">
        <v>789</v>
      </c>
      <c r="BB20" s="1">
        <v>789</v>
      </c>
      <c r="BC20" s="1">
        <v>789</v>
      </c>
      <c r="BD20" s="1">
        <v>789</v>
      </c>
      <c r="BE20" s="1">
        <v>789</v>
      </c>
      <c r="BF20" s="1">
        <v>789</v>
      </c>
      <c r="BG20" s="1">
        <v>789</v>
      </c>
      <c r="BH20" s="13">
        <f>AVERAGE(AS20,AW20)</f>
        <v>0.14965000000000001</v>
      </c>
      <c r="BI20" s="13">
        <f>AVERAGE(AX20,AT20)</f>
        <v>6.2500000000000003E-3</v>
      </c>
      <c r="BJ20" s="13">
        <f>STDEV(AX20,AT20)</f>
        <v>4.1719300090006291E-3</v>
      </c>
      <c r="BK20" s="14">
        <f>BJ20/BI20*100</f>
        <v>66.750880144010054</v>
      </c>
      <c r="BL20" s="1">
        <v>2</v>
      </c>
      <c r="BM20" s="1">
        <v>0</v>
      </c>
      <c r="BN20" s="1">
        <v>0</v>
      </c>
    </row>
    <row r="21" spans="1:67" x14ac:dyDescent="0.2">
      <c r="A21" s="1">
        <v>20</v>
      </c>
      <c r="B21" s="6">
        <v>3</v>
      </c>
      <c r="C21" s="1">
        <v>2</v>
      </c>
      <c r="D21" s="3" t="s">
        <v>197</v>
      </c>
      <c r="E21" s="2" t="s">
        <v>86</v>
      </c>
      <c r="F21" s="1">
        <v>2</v>
      </c>
      <c r="G21" s="3" t="s">
        <v>198</v>
      </c>
      <c r="H21" s="4" t="s">
        <v>199</v>
      </c>
      <c r="I21" s="2" t="s">
        <v>183</v>
      </c>
      <c r="J21" s="1">
        <v>7</v>
      </c>
      <c r="K21" s="1">
        <v>8</v>
      </c>
      <c r="L21" s="4">
        <v>888</v>
      </c>
      <c r="M21" s="1">
        <v>0</v>
      </c>
      <c r="N21" s="2">
        <v>888</v>
      </c>
      <c r="O21" s="1">
        <v>789</v>
      </c>
      <c r="P21" s="1">
        <v>888</v>
      </c>
      <c r="Q21" s="2" t="s">
        <v>90</v>
      </c>
      <c r="R21" s="1">
        <v>3</v>
      </c>
      <c r="S21" s="2" t="s">
        <v>56</v>
      </c>
      <c r="T21" s="1">
        <v>1</v>
      </c>
      <c r="U21" s="5" t="s">
        <v>185</v>
      </c>
      <c r="V21" s="1">
        <v>8</v>
      </c>
      <c r="W21" s="5" t="s">
        <v>186</v>
      </c>
      <c r="X21" s="1">
        <v>4</v>
      </c>
      <c r="Y21" s="2" t="s">
        <v>187</v>
      </c>
      <c r="Z21" s="5" t="s">
        <v>188</v>
      </c>
      <c r="AA21" s="6">
        <v>9.5</v>
      </c>
      <c r="AB21" s="6"/>
      <c r="AC21" s="1">
        <v>888</v>
      </c>
      <c r="AD21" s="3">
        <v>888</v>
      </c>
      <c r="AE21" s="1">
        <v>888</v>
      </c>
      <c r="AF21" s="1">
        <v>888</v>
      </c>
      <c r="AG21" s="1">
        <v>888</v>
      </c>
      <c r="AH21" s="1">
        <v>888</v>
      </c>
      <c r="AI21" s="1">
        <v>888</v>
      </c>
      <c r="AJ21" s="1">
        <v>888</v>
      </c>
      <c r="AK21" s="1">
        <v>888</v>
      </c>
      <c r="AL21" s="1">
        <v>888</v>
      </c>
      <c r="AM21" s="1">
        <v>888</v>
      </c>
      <c r="AN21" s="1">
        <v>888</v>
      </c>
      <c r="AO21" s="1">
        <v>888</v>
      </c>
      <c r="AP21" s="1">
        <v>888</v>
      </c>
      <c r="AQ21" s="1">
        <v>0</v>
      </c>
      <c r="AR21" s="1">
        <v>2.58E-2</v>
      </c>
      <c r="AS21" s="1">
        <v>2.2545000000000002</v>
      </c>
      <c r="AT21" s="1">
        <v>8.7400000000000005E-2</v>
      </c>
      <c r="AU21" s="1">
        <v>1</v>
      </c>
      <c r="AV21" s="1">
        <v>2.7199999999999998E-2</v>
      </c>
      <c r="AW21" s="1">
        <v>6.9965000000000002</v>
      </c>
      <c r="AX21" s="1">
        <v>0.25719999999999998</v>
      </c>
      <c r="AY21" s="1">
        <v>1</v>
      </c>
      <c r="AZ21" s="1">
        <v>789</v>
      </c>
      <c r="BA21" s="1">
        <v>789</v>
      </c>
      <c r="BB21" s="1">
        <v>789</v>
      </c>
      <c r="BC21" s="1">
        <v>789</v>
      </c>
      <c r="BD21" s="1">
        <v>789</v>
      </c>
      <c r="BE21" s="1">
        <v>789</v>
      </c>
      <c r="BF21" s="1">
        <v>789</v>
      </c>
      <c r="BG21" s="1">
        <v>789</v>
      </c>
      <c r="BH21" s="13">
        <f>AVERAGE(AS21,AW21)</f>
        <v>4.6255000000000006</v>
      </c>
      <c r="BI21" s="1">
        <f>AVERAGE(AX21,AT21)</f>
        <v>0.17230000000000001</v>
      </c>
      <c r="BJ21" s="13">
        <f>STDEV(AX21,AT21)</f>
        <v>0.12006673144547569</v>
      </c>
      <c r="BK21" s="14">
        <f>BJ21/BI21*100</f>
        <v>69.684696137826862</v>
      </c>
      <c r="BL21" s="1">
        <v>2</v>
      </c>
      <c r="BM21" s="1">
        <v>2</v>
      </c>
      <c r="BN21" s="1">
        <v>1</v>
      </c>
    </row>
    <row r="22" spans="1:67" ht="16" x14ac:dyDescent="0.2">
      <c r="A22" s="1">
        <v>21</v>
      </c>
      <c r="B22" s="6">
        <v>1</v>
      </c>
      <c r="C22" s="1">
        <v>1</v>
      </c>
      <c r="D22" s="3" t="s">
        <v>200</v>
      </c>
      <c r="E22" s="2" t="s">
        <v>64</v>
      </c>
      <c r="F22" s="1">
        <v>1</v>
      </c>
      <c r="G22" s="3" t="s">
        <v>201</v>
      </c>
      <c r="H22" s="4" t="s">
        <v>202</v>
      </c>
      <c r="I22" s="2" t="s">
        <v>183</v>
      </c>
      <c r="J22" s="1">
        <v>7</v>
      </c>
      <c r="K22" s="1">
        <v>8</v>
      </c>
      <c r="L22" s="4">
        <v>789</v>
      </c>
      <c r="M22" s="1">
        <v>0</v>
      </c>
      <c r="N22" s="2">
        <v>789</v>
      </c>
      <c r="O22" s="1">
        <v>789</v>
      </c>
      <c r="P22" s="2">
        <v>789</v>
      </c>
      <c r="Q22" s="2" t="s">
        <v>90</v>
      </c>
      <c r="R22" s="1">
        <v>3</v>
      </c>
      <c r="S22" s="2" t="s">
        <v>56</v>
      </c>
      <c r="T22" s="1">
        <v>1</v>
      </c>
      <c r="U22" s="5" t="s">
        <v>185</v>
      </c>
      <c r="V22" s="1">
        <v>8</v>
      </c>
      <c r="W22" s="5" t="s">
        <v>186</v>
      </c>
      <c r="X22" s="1">
        <v>4</v>
      </c>
      <c r="Y22" s="2" t="s">
        <v>187</v>
      </c>
      <c r="Z22" s="5" t="s">
        <v>188</v>
      </c>
      <c r="AA22" s="6">
        <v>25</v>
      </c>
      <c r="AB22" s="6" t="s">
        <v>189</v>
      </c>
      <c r="AC22" s="1">
        <v>1</v>
      </c>
      <c r="AD22" s="3">
        <v>888</v>
      </c>
      <c r="AE22" s="1">
        <v>888</v>
      </c>
      <c r="AF22" s="1">
        <v>888</v>
      </c>
      <c r="AG22" s="1">
        <v>888</v>
      </c>
      <c r="AH22" s="1">
        <v>888</v>
      </c>
      <c r="AI22" s="1">
        <v>888</v>
      </c>
      <c r="AJ22" s="1">
        <v>888</v>
      </c>
      <c r="AK22" s="1">
        <v>888</v>
      </c>
      <c r="AL22" s="1">
        <v>0</v>
      </c>
      <c r="AM22" s="1">
        <v>888</v>
      </c>
      <c r="AN22" s="1">
        <v>0</v>
      </c>
      <c r="AO22" s="1">
        <v>888</v>
      </c>
      <c r="AP22" s="1">
        <v>0</v>
      </c>
      <c r="AQ22" s="16">
        <v>1</v>
      </c>
      <c r="AR22" s="1">
        <v>9.4700000000000006E-2</v>
      </c>
      <c r="AS22" s="13">
        <v>0.22700000000000001</v>
      </c>
      <c r="AT22" s="1">
        <v>2398</v>
      </c>
      <c r="AU22" s="1">
        <v>1</v>
      </c>
      <c r="AV22" s="1">
        <v>789</v>
      </c>
      <c r="AW22" s="1">
        <v>789</v>
      </c>
      <c r="AX22" s="1">
        <v>789</v>
      </c>
      <c r="AY22" s="1">
        <v>789</v>
      </c>
      <c r="AZ22" s="1">
        <v>789</v>
      </c>
      <c r="BA22" s="1">
        <v>789</v>
      </c>
      <c r="BB22" s="1">
        <v>789</v>
      </c>
      <c r="BC22" s="1">
        <v>789</v>
      </c>
      <c r="BD22" s="1">
        <v>789</v>
      </c>
      <c r="BE22" s="1">
        <v>789</v>
      </c>
      <c r="BF22" s="1">
        <v>789</v>
      </c>
      <c r="BG22" s="1">
        <v>789</v>
      </c>
      <c r="BH22" s="13">
        <f>AVERAGE(AS22)</f>
        <v>0.22700000000000001</v>
      </c>
      <c r="BI22" s="1">
        <v>2398</v>
      </c>
      <c r="BJ22" s="1">
        <v>789</v>
      </c>
      <c r="BK22">
        <v>789</v>
      </c>
      <c r="BL22" s="1">
        <v>1</v>
      </c>
      <c r="BM22" s="1">
        <v>2</v>
      </c>
      <c r="BN22" s="1">
        <v>1</v>
      </c>
      <c r="BO22" t="s">
        <v>384</v>
      </c>
    </row>
    <row r="23" spans="1:67" x14ac:dyDescent="0.2">
      <c r="A23" s="1">
        <v>22</v>
      </c>
      <c r="B23" s="6">
        <v>1</v>
      </c>
      <c r="C23" s="1">
        <v>1</v>
      </c>
      <c r="D23" s="3" t="s">
        <v>203</v>
      </c>
      <c r="E23" s="2" t="s">
        <v>64</v>
      </c>
      <c r="F23" s="1">
        <v>1</v>
      </c>
      <c r="G23" s="3" t="s">
        <v>204</v>
      </c>
      <c r="H23" s="4">
        <v>888</v>
      </c>
      <c r="I23" s="2" t="s">
        <v>54</v>
      </c>
      <c r="J23" s="1">
        <v>1</v>
      </c>
      <c r="K23" s="1">
        <v>8</v>
      </c>
      <c r="L23" s="4">
        <v>888</v>
      </c>
      <c r="M23" s="1">
        <v>0</v>
      </c>
      <c r="N23" s="2">
        <v>888</v>
      </c>
      <c r="O23" s="1">
        <v>888</v>
      </c>
      <c r="P23" s="1">
        <v>888</v>
      </c>
      <c r="Q23" s="2" t="s">
        <v>90</v>
      </c>
      <c r="R23" s="1">
        <v>3</v>
      </c>
      <c r="S23" s="2" t="s">
        <v>56</v>
      </c>
      <c r="T23" s="1">
        <v>1</v>
      </c>
      <c r="U23" s="5" t="s">
        <v>91</v>
      </c>
      <c r="V23" s="1">
        <v>4</v>
      </c>
      <c r="W23" s="5" t="s">
        <v>92</v>
      </c>
      <c r="X23" s="1">
        <v>5</v>
      </c>
      <c r="Y23" s="2" t="s">
        <v>93</v>
      </c>
      <c r="Z23" s="5" t="s">
        <v>94</v>
      </c>
      <c r="AA23" s="6" t="s">
        <v>205</v>
      </c>
      <c r="AB23" s="6" t="s">
        <v>206</v>
      </c>
      <c r="AC23" s="1">
        <v>2.7</v>
      </c>
      <c r="AD23" s="3">
        <v>888</v>
      </c>
      <c r="AE23" s="1">
        <v>888</v>
      </c>
      <c r="AF23" s="1">
        <v>888</v>
      </c>
      <c r="AG23" s="1">
        <v>888</v>
      </c>
      <c r="AH23" s="1">
        <v>888</v>
      </c>
      <c r="AI23" s="1">
        <v>888</v>
      </c>
      <c r="AJ23" s="1">
        <v>888</v>
      </c>
      <c r="AK23" s="1">
        <v>888</v>
      </c>
      <c r="AL23" s="1">
        <v>888</v>
      </c>
      <c r="AM23" s="1">
        <v>888</v>
      </c>
      <c r="AN23" s="1">
        <v>888</v>
      </c>
      <c r="AO23" s="1">
        <v>888</v>
      </c>
      <c r="AP23" s="1">
        <v>888</v>
      </c>
      <c r="AQ23" s="1">
        <v>0</v>
      </c>
      <c r="AR23" s="1">
        <v>2.5399999999999999E-2</v>
      </c>
      <c r="AS23" s="1">
        <v>0.31009999999999999</v>
      </c>
      <c r="AT23" s="1">
        <v>1.2200000000000001E-2</v>
      </c>
      <c r="AU23" s="1">
        <v>0</v>
      </c>
      <c r="AV23" s="1">
        <v>2.69E-2</v>
      </c>
      <c r="AW23" s="1">
        <v>0.1663</v>
      </c>
      <c r="AX23" s="1">
        <v>6.1999999999999998E-3</v>
      </c>
      <c r="AY23" s="1">
        <v>0</v>
      </c>
      <c r="AZ23" s="1">
        <v>789</v>
      </c>
      <c r="BA23" s="1">
        <v>789</v>
      </c>
      <c r="BB23" s="1">
        <v>789</v>
      </c>
      <c r="BC23" s="1">
        <v>789</v>
      </c>
      <c r="BD23" s="1">
        <v>789</v>
      </c>
      <c r="BE23" s="1">
        <v>789</v>
      </c>
      <c r="BF23" s="1">
        <v>789</v>
      </c>
      <c r="BG23" s="1">
        <v>789</v>
      </c>
      <c r="BH23" s="13">
        <f>AVERAGE(AS23,AW23)</f>
        <v>0.2382</v>
      </c>
      <c r="BI23" s="1">
        <f t="shared" ref="BI23:BI46" si="6">AVERAGE(AX23,AT23)</f>
        <v>9.1999999999999998E-3</v>
      </c>
      <c r="BJ23" s="13">
        <f t="shared" ref="BJ23:BJ46" si="7">STDEV(AX23,AT23)</f>
        <v>4.2426406871192857E-3</v>
      </c>
      <c r="BK23" s="14">
        <f t="shared" ref="BK23:BK46" si="8">BJ23/BI23*100</f>
        <v>46.115659642600932</v>
      </c>
      <c r="BL23" s="1">
        <v>2</v>
      </c>
      <c r="BM23" s="1">
        <v>0</v>
      </c>
      <c r="BN23" s="1">
        <v>0</v>
      </c>
    </row>
    <row r="24" spans="1:67" x14ac:dyDescent="0.2">
      <c r="A24" s="1">
        <v>23</v>
      </c>
      <c r="B24" s="6">
        <v>2</v>
      </c>
      <c r="C24" s="1">
        <v>2</v>
      </c>
      <c r="D24" s="3" t="s">
        <v>207</v>
      </c>
      <c r="E24" s="2" t="s">
        <v>64</v>
      </c>
      <c r="F24" s="1">
        <v>1</v>
      </c>
      <c r="G24" s="3" t="s">
        <v>208</v>
      </c>
      <c r="H24" s="4" t="s">
        <v>130</v>
      </c>
      <c r="I24" s="2" t="s">
        <v>131</v>
      </c>
      <c r="J24" s="1">
        <v>4</v>
      </c>
      <c r="K24" s="1">
        <v>4</v>
      </c>
      <c r="L24" s="4" t="s">
        <v>209</v>
      </c>
      <c r="M24" s="1">
        <v>1</v>
      </c>
      <c r="N24" s="2" t="s">
        <v>131</v>
      </c>
      <c r="O24" s="1">
        <v>3</v>
      </c>
      <c r="P24" s="1">
        <v>2</v>
      </c>
      <c r="Q24" s="2" t="s">
        <v>210</v>
      </c>
      <c r="R24" s="1">
        <v>5</v>
      </c>
      <c r="S24" s="2" t="s">
        <v>211</v>
      </c>
      <c r="T24" s="1">
        <v>2</v>
      </c>
      <c r="U24" s="5" t="s">
        <v>212</v>
      </c>
      <c r="V24" s="1">
        <v>9</v>
      </c>
      <c r="W24" s="5" t="s">
        <v>134</v>
      </c>
      <c r="X24" s="1">
        <v>1</v>
      </c>
      <c r="Y24" s="2" t="s">
        <v>213</v>
      </c>
      <c r="Z24" s="5" t="s">
        <v>214</v>
      </c>
      <c r="AA24" s="6">
        <v>8</v>
      </c>
      <c r="AB24" s="6" t="s">
        <v>215</v>
      </c>
      <c r="AC24" s="1">
        <v>17.600000000000001</v>
      </c>
      <c r="AD24" s="3" t="s">
        <v>216</v>
      </c>
      <c r="AE24" s="1">
        <v>789</v>
      </c>
      <c r="AF24" s="1">
        <v>0</v>
      </c>
      <c r="AG24" s="1">
        <v>789</v>
      </c>
      <c r="AH24" s="1">
        <v>0</v>
      </c>
      <c r="AI24" s="1">
        <v>789</v>
      </c>
      <c r="AJ24" s="1">
        <v>0</v>
      </c>
      <c r="AK24" s="1">
        <v>888</v>
      </c>
      <c r="AL24" s="1">
        <v>0</v>
      </c>
      <c r="AM24" s="1">
        <v>888</v>
      </c>
      <c r="AN24" s="1">
        <v>0</v>
      </c>
      <c r="AO24" s="1">
        <v>888</v>
      </c>
      <c r="AP24" s="1">
        <v>0</v>
      </c>
      <c r="AQ24" s="1">
        <v>0</v>
      </c>
      <c r="AR24" s="1">
        <v>2.53E-2</v>
      </c>
      <c r="AS24" s="1">
        <v>0.1173</v>
      </c>
      <c r="AT24" s="1">
        <v>4.5999999999999999E-3</v>
      </c>
      <c r="AU24" s="1">
        <v>0</v>
      </c>
      <c r="AV24" s="1">
        <v>2.1600000000000001E-2</v>
      </c>
      <c r="AW24" s="1">
        <v>5.96E-2</v>
      </c>
      <c r="AX24" s="1">
        <v>2.8E-3</v>
      </c>
      <c r="AY24" s="1">
        <v>0</v>
      </c>
      <c r="AZ24" s="1">
        <v>789</v>
      </c>
      <c r="BA24" s="1">
        <v>789</v>
      </c>
      <c r="BB24" s="1">
        <v>789</v>
      </c>
      <c r="BC24" s="1">
        <v>789</v>
      </c>
      <c r="BD24" s="1">
        <v>789</v>
      </c>
      <c r="BE24" s="1">
        <v>789</v>
      </c>
      <c r="BF24" s="1">
        <v>789</v>
      </c>
      <c r="BG24" s="1">
        <v>789</v>
      </c>
      <c r="BH24" s="13">
        <f t="shared" ref="BH24:BH46" si="9">AVERAGE(AS24,AW24)</f>
        <v>8.8450000000000001E-2</v>
      </c>
      <c r="BI24" s="1">
        <f t="shared" si="6"/>
        <v>3.7000000000000002E-3</v>
      </c>
      <c r="BJ24" s="13">
        <f t="shared" si="7"/>
        <v>1.2727922061357855E-3</v>
      </c>
      <c r="BK24" s="14">
        <f t="shared" si="8"/>
        <v>34.399789355021234</v>
      </c>
      <c r="BL24" s="1">
        <v>2</v>
      </c>
      <c r="BM24" s="1">
        <v>0</v>
      </c>
      <c r="BN24" s="1">
        <v>0</v>
      </c>
    </row>
    <row r="25" spans="1:67" x14ac:dyDescent="0.2">
      <c r="A25" s="1">
        <v>24</v>
      </c>
      <c r="B25" s="6">
        <v>2</v>
      </c>
      <c r="C25" s="1">
        <v>2</v>
      </c>
      <c r="D25" s="3" t="s">
        <v>217</v>
      </c>
      <c r="E25" s="2" t="s">
        <v>64</v>
      </c>
      <c r="F25" s="1">
        <v>1</v>
      </c>
      <c r="G25" s="3" t="s">
        <v>218</v>
      </c>
      <c r="H25" s="4" t="s">
        <v>130</v>
      </c>
      <c r="I25" s="2" t="s">
        <v>131</v>
      </c>
      <c r="J25" s="1">
        <v>4</v>
      </c>
      <c r="K25" s="1">
        <v>4</v>
      </c>
      <c r="L25" s="4" t="s">
        <v>219</v>
      </c>
      <c r="M25" s="1">
        <v>1</v>
      </c>
      <c r="N25" s="2" t="s">
        <v>131</v>
      </c>
      <c r="O25" s="1">
        <v>3</v>
      </c>
      <c r="P25" s="1">
        <v>2</v>
      </c>
      <c r="Q25" s="2" t="s">
        <v>210</v>
      </c>
      <c r="R25" s="1">
        <v>5</v>
      </c>
      <c r="S25" s="2" t="s">
        <v>211</v>
      </c>
      <c r="T25" s="1">
        <v>2</v>
      </c>
      <c r="U25" s="5" t="s">
        <v>220</v>
      </c>
      <c r="V25" s="1">
        <v>10</v>
      </c>
      <c r="W25" s="5" t="s">
        <v>134</v>
      </c>
      <c r="X25" s="1">
        <v>1</v>
      </c>
      <c r="Y25" s="2" t="s">
        <v>221</v>
      </c>
      <c r="Z25" s="5" t="s">
        <v>222</v>
      </c>
      <c r="AA25" s="6">
        <v>5.99</v>
      </c>
      <c r="AB25" s="6" t="s">
        <v>223</v>
      </c>
      <c r="AC25" s="1">
        <v>1.41</v>
      </c>
      <c r="AD25" s="3" t="s">
        <v>224</v>
      </c>
      <c r="AE25" s="1">
        <v>789</v>
      </c>
      <c r="AF25" s="1">
        <v>0</v>
      </c>
      <c r="AG25" s="1">
        <v>789</v>
      </c>
      <c r="AH25" s="1">
        <v>0</v>
      </c>
      <c r="AI25" s="1">
        <v>789</v>
      </c>
      <c r="AJ25" s="1">
        <v>0</v>
      </c>
      <c r="AK25" s="1">
        <v>888</v>
      </c>
      <c r="AL25" s="1">
        <v>0</v>
      </c>
      <c r="AM25" s="1">
        <v>888</v>
      </c>
      <c r="AN25" s="1">
        <v>0</v>
      </c>
      <c r="AO25" s="1">
        <v>888</v>
      </c>
      <c r="AP25" s="1">
        <v>0</v>
      </c>
      <c r="AQ25" s="1">
        <v>0</v>
      </c>
      <c r="AR25" s="1">
        <v>2.7400000000000001E-2</v>
      </c>
      <c r="AS25" s="1">
        <v>0.1138</v>
      </c>
      <c r="AT25" s="1">
        <v>4.1999999999999997E-3</v>
      </c>
      <c r="AU25" s="1">
        <v>0</v>
      </c>
      <c r="AV25" s="1">
        <v>2.8299999999999999E-2</v>
      </c>
      <c r="AW25" s="1">
        <v>4.7300000000000002E-2</v>
      </c>
      <c r="AX25" s="1">
        <v>1.6999999999999999E-3</v>
      </c>
      <c r="AY25" s="1">
        <v>0</v>
      </c>
      <c r="AZ25" s="1">
        <v>789</v>
      </c>
      <c r="BA25" s="1">
        <v>789</v>
      </c>
      <c r="BB25" s="1">
        <v>789</v>
      </c>
      <c r="BC25" s="1">
        <v>789</v>
      </c>
      <c r="BD25" s="1">
        <v>789</v>
      </c>
      <c r="BE25" s="1">
        <v>789</v>
      </c>
      <c r="BF25" s="1">
        <v>789</v>
      </c>
      <c r="BG25" s="1">
        <v>789</v>
      </c>
      <c r="BH25" s="13">
        <f t="shared" si="9"/>
        <v>8.0549999999999997E-2</v>
      </c>
      <c r="BI25" s="13">
        <f t="shared" si="6"/>
        <v>2.9499999999999999E-3</v>
      </c>
      <c r="BJ25" s="13">
        <f t="shared" si="7"/>
        <v>1.7677669529663682E-3</v>
      </c>
      <c r="BK25" s="14">
        <f t="shared" si="8"/>
        <v>59.92430349038537</v>
      </c>
      <c r="BL25" s="1">
        <v>2</v>
      </c>
      <c r="BM25" s="1">
        <v>0</v>
      </c>
      <c r="BN25" s="1">
        <v>0</v>
      </c>
    </row>
    <row r="26" spans="1:67" x14ac:dyDescent="0.2">
      <c r="A26" s="1">
        <v>25</v>
      </c>
      <c r="B26" s="6">
        <v>2</v>
      </c>
      <c r="C26" s="1">
        <v>2</v>
      </c>
      <c r="D26" s="3" t="s">
        <v>225</v>
      </c>
      <c r="E26" s="2" t="s">
        <v>64</v>
      </c>
      <c r="F26" s="1">
        <v>1</v>
      </c>
      <c r="G26" s="3" t="s">
        <v>226</v>
      </c>
      <c r="H26" s="4" t="s">
        <v>130</v>
      </c>
      <c r="I26" s="2" t="s">
        <v>131</v>
      </c>
      <c r="J26" s="1">
        <v>4</v>
      </c>
      <c r="K26" s="1">
        <v>4</v>
      </c>
      <c r="L26" s="4" t="s">
        <v>227</v>
      </c>
      <c r="M26" s="1">
        <v>1</v>
      </c>
      <c r="N26" s="2" t="s">
        <v>131</v>
      </c>
      <c r="O26" s="1">
        <v>3</v>
      </c>
      <c r="P26" s="1">
        <v>2</v>
      </c>
      <c r="Q26" s="2" t="s">
        <v>210</v>
      </c>
      <c r="R26" s="1">
        <v>5</v>
      </c>
      <c r="S26" s="2" t="s">
        <v>211</v>
      </c>
      <c r="T26" s="1">
        <v>2</v>
      </c>
      <c r="U26" s="5" t="s">
        <v>212</v>
      </c>
      <c r="V26" s="1">
        <v>9</v>
      </c>
      <c r="W26" s="5" t="s">
        <v>134</v>
      </c>
      <c r="X26" s="1">
        <v>1</v>
      </c>
      <c r="Y26" s="2" t="s">
        <v>213</v>
      </c>
      <c r="Z26" s="5" t="s">
        <v>214</v>
      </c>
      <c r="AA26" s="6">
        <v>6</v>
      </c>
      <c r="AB26" s="6" t="s">
        <v>228</v>
      </c>
      <c r="AC26" s="1">
        <v>10.14</v>
      </c>
      <c r="AD26" s="3" t="s">
        <v>229</v>
      </c>
      <c r="AE26" s="1">
        <v>789</v>
      </c>
      <c r="AF26" s="1">
        <v>0</v>
      </c>
      <c r="AG26" s="1">
        <v>789</v>
      </c>
      <c r="AH26" s="1">
        <v>0</v>
      </c>
      <c r="AI26" s="1">
        <v>789</v>
      </c>
      <c r="AJ26" s="1">
        <v>0</v>
      </c>
      <c r="AK26" s="1">
        <v>888</v>
      </c>
      <c r="AL26" s="1">
        <v>0</v>
      </c>
      <c r="AM26" s="1">
        <v>888</v>
      </c>
      <c r="AN26" s="1">
        <v>0</v>
      </c>
      <c r="AO26" s="1">
        <v>888</v>
      </c>
      <c r="AP26" s="1">
        <v>0</v>
      </c>
      <c r="AQ26" s="1">
        <v>0</v>
      </c>
      <c r="AR26" s="13">
        <v>2.4E-2</v>
      </c>
      <c r="AS26" s="1">
        <v>4.0399999999999998E-2</v>
      </c>
      <c r="AT26" s="1">
        <v>1.6999999999999999E-3</v>
      </c>
      <c r="AU26" s="1">
        <v>0</v>
      </c>
      <c r="AV26" s="1">
        <v>2.8799999999999999E-2</v>
      </c>
      <c r="AW26" s="1">
        <v>2.64E-2</v>
      </c>
      <c r="AX26" s="1">
        <v>8.9999999999999998E-4</v>
      </c>
      <c r="AY26" s="1">
        <v>0</v>
      </c>
      <c r="AZ26" s="1">
        <v>789</v>
      </c>
      <c r="BA26" s="1">
        <v>789</v>
      </c>
      <c r="BB26" s="1">
        <v>789</v>
      </c>
      <c r="BC26" s="1">
        <v>789</v>
      </c>
      <c r="BD26" s="1">
        <v>789</v>
      </c>
      <c r="BE26" s="1">
        <v>789</v>
      </c>
      <c r="BF26" s="1">
        <v>789</v>
      </c>
      <c r="BG26" s="1">
        <v>789</v>
      </c>
      <c r="BH26" s="13">
        <f t="shared" si="9"/>
        <v>3.3399999999999999E-2</v>
      </c>
      <c r="BI26" s="1">
        <f t="shared" si="6"/>
        <v>1.2999999999999999E-3</v>
      </c>
      <c r="BJ26" s="13">
        <f t="shared" si="7"/>
        <v>5.6568542494923803E-4</v>
      </c>
      <c r="BK26" s="14">
        <f t="shared" si="8"/>
        <v>43.514263457633696</v>
      </c>
      <c r="BL26" s="1">
        <v>2</v>
      </c>
      <c r="BM26" s="1">
        <v>0</v>
      </c>
      <c r="BN26" s="1">
        <v>0</v>
      </c>
    </row>
    <row r="27" spans="1:67" x14ac:dyDescent="0.2">
      <c r="A27" s="1">
        <v>26</v>
      </c>
      <c r="B27" s="6">
        <v>2</v>
      </c>
      <c r="C27" s="1">
        <v>2</v>
      </c>
      <c r="D27" s="3" t="s">
        <v>230</v>
      </c>
      <c r="E27" s="2" t="s">
        <v>64</v>
      </c>
      <c r="F27" s="1">
        <v>1</v>
      </c>
      <c r="G27" s="3" t="s">
        <v>231</v>
      </c>
      <c r="H27" s="4">
        <v>888</v>
      </c>
      <c r="I27" s="2" t="s">
        <v>193</v>
      </c>
      <c r="J27" s="1">
        <v>8</v>
      </c>
      <c r="K27" s="1">
        <v>3</v>
      </c>
      <c r="L27" s="4" t="s">
        <v>232</v>
      </c>
      <c r="M27" s="1">
        <v>1</v>
      </c>
      <c r="N27" s="2" t="s">
        <v>54</v>
      </c>
      <c r="O27" s="1">
        <v>1</v>
      </c>
      <c r="P27" s="1">
        <v>1</v>
      </c>
      <c r="Q27" s="2" t="s">
        <v>210</v>
      </c>
      <c r="R27" s="1">
        <v>5</v>
      </c>
      <c r="S27" s="2" t="s">
        <v>211</v>
      </c>
      <c r="T27" s="1">
        <v>2</v>
      </c>
      <c r="U27" s="5" t="s">
        <v>212</v>
      </c>
      <c r="V27" s="1">
        <v>9</v>
      </c>
      <c r="W27" s="5" t="s">
        <v>134</v>
      </c>
      <c r="X27" s="1">
        <v>1</v>
      </c>
      <c r="Y27" s="2" t="s">
        <v>213</v>
      </c>
      <c r="Z27" s="5" t="s">
        <v>214</v>
      </c>
      <c r="AA27" s="6">
        <v>888</v>
      </c>
      <c r="AB27" s="6" t="s">
        <v>61</v>
      </c>
      <c r="AC27" s="1">
        <v>1.76</v>
      </c>
      <c r="AD27" s="3" t="s">
        <v>233</v>
      </c>
      <c r="AE27" s="1">
        <v>789</v>
      </c>
      <c r="AF27" s="1">
        <v>0</v>
      </c>
      <c r="AG27" s="1">
        <v>789</v>
      </c>
      <c r="AH27" s="1">
        <v>0</v>
      </c>
      <c r="AI27" s="1">
        <v>789</v>
      </c>
      <c r="AJ27" s="1">
        <v>0</v>
      </c>
      <c r="AK27" s="7">
        <v>888</v>
      </c>
      <c r="AL27" s="7">
        <v>0</v>
      </c>
      <c r="AM27" s="1">
        <v>789</v>
      </c>
      <c r="AN27" s="1">
        <v>0</v>
      </c>
      <c r="AO27" s="1">
        <v>789</v>
      </c>
      <c r="AP27" s="1">
        <v>0</v>
      </c>
      <c r="AQ27" s="1">
        <v>0</v>
      </c>
      <c r="AR27" s="1">
        <v>2.5700000000000001E-2</v>
      </c>
      <c r="AS27" s="1">
        <v>8.9300000000000004E-2</v>
      </c>
      <c r="AT27" s="1">
        <v>3.5000000000000001E-3</v>
      </c>
      <c r="AU27" s="1">
        <v>0</v>
      </c>
      <c r="AV27" s="1">
        <v>2.6700000000000002E-2</v>
      </c>
      <c r="AW27" s="1">
        <v>4.7300000000000002E-2</v>
      </c>
      <c r="AX27" s="1">
        <v>1.8E-3</v>
      </c>
      <c r="AY27" s="1">
        <v>0</v>
      </c>
      <c r="AZ27" s="1">
        <v>789</v>
      </c>
      <c r="BA27" s="1">
        <v>789</v>
      </c>
      <c r="BB27" s="1">
        <v>789</v>
      </c>
      <c r="BC27" s="1">
        <v>789</v>
      </c>
      <c r="BD27" s="1">
        <v>789</v>
      </c>
      <c r="BE27" s="1">
        <v>789</v>
      </c>
      <c r="BF27" s="1">
        <v>789</v>
      </c>
      <c r="BG27" s="1">
        <v>789</v>
      </c>
      <c r="BH27" s="13">
        <f t="shared" si="9"/>
        <v>6.83E-2</v>
      </c>
      <c r="BI27" s="13">
        <f t="shared" si="6"/>
        <v>2.65E-3</v>
      </c>
      <c r="BJ27" s="13">
        <f t="shared" si="7"/>
        <v>1.2020815280171309E-3</v>
      </c>
      <c r="BK27" s="14">
        <f t="shared" si="8"/>
        <v>45.361567094986071</v>
      </c>
      <c r="BL27" s="1">
        <v>2</v>
      </c>
      <c r="BM27" s="1">
        <v>0</v>
      </c>
      <c r="BN27" s="1">
        <v>0</v>
      </c>
    </row>
    <row r="28" spans="1:67" x14ac:dyDescent="0.2">
      <c r="A28" s="1">
        <v>27</v>
      </c>
      <c r="B28" s="6">
        <v>2</v>
      </c>
      <c r="C28" s="1">
        <v>2</v>
      </c>
      <c r="D28" s="3" t="s">
        <v>234</v>
      </c>
      <c r="E28" s="2" t="s">
        <v>235</v>
      </c>
      <c r="F28" s="1">
        <v>3</v>
      </c>
      <c r="G28" s="3" t="s">
        <v>236</v>
      </c>
      <c r="H28" s="4" t="s">
        <v>237</v>
      </c>
      <c r="I28" s="2" t="s">
        <v>238</v>
      </c>
      <c r="J28" s="1">
        <v>4</v>
      </c>
      <c r="K28" s="1">
        <v>4</v>
      </c>
      <c r="L28" s="4">
        <v>789</v>
      </c>
      <c r="M28" s="1">
        <v>0</v>
      </c>
      <c r="N28" s="2">
        <v>789</v>
      </c>
      <c r="O28" s="1">
        <v>789</v>
      </c>
      <c r="P28" s="2">
        <v>789</v>
      </c>
      <c r="Q28" s="2" t="s">
        <v>210</v>
      </c>
      <c r="R28" s="1">
        <v>5</v>
      </c>
      <c r="S28" s="2" t="s">
        <v>211</v>
      </c>
      <c r="T28" s="1">
        <v>2</v>
      </c>
      <c r="U28" s="5" t="s">
        <v>220</v>
      </c>
      <c r="V28" s="1">
        <v>10</v>
      </c>
      <c r="W28" s="5" t="s">
        <v>134</v>
      </c>
      <c r="X28" s="1">
        <v>1</v>
      </c>
      <c r="Y28" s="2" t="s">
        <v>221</v>
      </c>
      <c r="Z28" s="5" t="s">
        <v>222</v>
      </c>
      <c r="AA28" s="6">
        <v>5.99</v>
      </c>
      <c r="AB28" s="6" t="s">
        <v>239</v>
      </c>
      <c r="AC28" s="1">
        <v>5.07</v>
      </c>
      <c r="AD28" s="3" t="s">
        <v>240</v>
      </c>
      <c r="AE28" s="1">
        <v>789</v>
      </c>
      <c r="AF28" s="1">
        <v>0</v>
      </c>
      <c r="AG28" s="1">
        <v>789</v>
      </c>
      <c r="AH28" s="1">
        <v>0</v>
      </c>
      <c r="AI28" s="1">
        <v>789</v>
      </c>
      <c r="AJ28" s="1">
        <v>0</v>
      </c>
      <c r="AK28" s="1">
        <v>888</v>
      </c>
      <c r="AL28" s="1">
        <v>0</v>
      </c>
      <c r="AM28" s="1">
        <v>888</v>
      </c>
      <c r="AN28" s="1">
        <v>0</v>
      </c>
      <c r="AO28" s="1">
        <v>888</v>
      </c>
      <c r="AP28" s="1">
        <v>0</v>
      </c>
      <c r="AQ28" s="1">
        <v>0</v>
      </c>
      <c r="AR28" s="1">
        <v>2.24E-2</v>
      </c>
      <c r="AS28" s="1">
        <v>5.4300000000000001E-2</v>
      </c>
      <c r="AT28" s="1">
        <v>2.3999999999999998E-3</v>
      </c>
      <c r="AU28" s="1">
        <v>0</v>
      </c>
      <c r="AV28" s="1">
        <v>2.2599999999999999E-2</v>
      </c>
      <c r="AW28" s="1">
        <v>5.96E-2</v>
      </c>
      <c r="AX28" s="1">
        <v>2.5999999999999999E-3</v>
      </c>
      <c r="AY28" s="1">
        <v>0</v>
      </c>
      <c r="AZ28" s="1">
        <v>789</v>
      </c>
      <c r="BA28" s="1">
        <v>789</v>
      </c>
      <c r="BB28" s="1">
        <v>789</v>
      </c>
      <c r="BC28" s="1">
        <v>789</v>
      </c>
      <c r="BD28" s="1">
        <v>789</v>
      </c>
      <c r="BE28" s="1">
        <v>789</v>
      </c>
      <c r="BF28" s="1">
        <v>789</v>
      </c>
      <c r="BG28" s="1">
        <v>789</v>
      </c>
      <c r="BH28" s="13">
        <f t="shared" si="9"/>
        <v>5.6950000000000001E-2</v>
      </c>
      <c r="BI28" s="1">
        <f t="shared" si="6"/>
        <v>2.4999999999999996E-3</v>
      </c>
      <c r="BJ28" s="13">
        <f t="shared" si="7"/>
        <v>1.4142135623730959E-4</v>
      </c>
      <c r="BK28" s="18">
        <f t="shared" si="8"/>
        <v>5.6568542494923841</v>
      </c>
      <c r="BL28" s="1">
        <v>2</v>
      </c>
      <c r="BM28" s="1">
        <v>0</v>
      </c>
      <c r="BN28" s="1">
        <v>0</v>
      </c>
    </row>
    <row r="29" spans="1:67" x14ac:dyDescent="0.2">
      <c r="A29" s="1">
        <v>28</v>
      </c>
      <c r="B29" s="6">
        <v>1</v>
      </c>
      <c r="C29" s="1">
        <v>1</v>
      </c>
      <c r="D29" s="3" t="s">
        <v>241</v>
      </c>
      <c r="E29" s="2" t="s">
        <v>242</v>
      </c>
      <c r="F29" s="1">
        <v>3</v>
      </c>
      <c r="G29" s="3" t="s">
        <v>243</v>
      </c>
      <c r="H29" s="4" t="s">
        <v>244</v>
      </c>
      <c r="I29" s="2" t="s">
        <v>67</v>
      </c>
      <c r="J29" s="1">
        <v>2</v>
      </c>
      <c r="K29" s="1">
        <v>7</v>
      </c>
      <c r="L29" s="4" t="s">
        <v>245</v>
      </c>
      <c r="M29" s="1">
        <v>1</v>
      </c>
      <c r="N29" s="2" t="s">
        <v>67</v>
      </c>
      <c r="O29" s="1">
        <v>2</v>
      </c>
      <c r="P29" s="1">
        <v>3</v>
      </c>
      <c r="Q29" s="2" t="s">
        <v>246</v>
      </c>
      <c r="R29" s="1">
        <v>9</v>
      </c>
      <c r="S29" s="2" t="s">
        <v>211</v>
      </c>
      <c r="T29" s="1">
        <v>2</v>
      </c>
      <c r="U29" s="5" t="s">
        <v>247</v>
      </c>
      <c r="V29" s="1">
        <v>11</v>
      </c>
      <c r="W29" s="5" t="s">
        <v>71</v>
      </c>
      <c r="X29" s="1">
        <v>2</v>
      </c>
      <c r="Y29" s="2" t="s">
        <v>248</v>
      </c>
      <c r="Z29" s="5" t="s">
        <v>249</v>
      </c>
      <c r="AA29" s="6">
        <v>4.99</v>
      </c>
      <c r="AB29" s="6" t="s">
        <v>250</v>
      </c>
      <c r="AC29" s="1">
        <v>0.71</v>
      </c>
      <c r="AD29" s="3" t="s">
        <v>251</v>
      </c>
      <c r="AE29" s="1">
        <v>789</v>
      </c>
      <c r="AF29" s="1">
        <v>0</v>
      </c>
      <c r="AG29" s="1">
        <v>789</v>
      </c>
      <c r="AH29" s="1">
        <v>0</v>
      </c>
      <c r="AI29" s="1">
        <v>789</v>
      </c>
      <c r="AJ29" s="1">
        <v>0</v>
      </c>
      <c r="AK29" s="1">
        <v>252</v>
      </c>
      <c r="AL29" s="1">
        <v>1</v>
      </c>
      <c r="AM29" s="1">
        <v>789</v>
      </c>
      <c r="AN29" s="1">
        <v>0</v>
      </c>
      <c r="AO29" s="1">
        <v>789</v>
      </c>
      <c r="AP29" s="1">
        <v>0</v>
      </c>
      <c r="AQ29" s="1">
        <v>0</v>
      </c>
      <c r="AR29" s="13">
        <v>2.4E-2</v>
      </c>
      <c r="AS29" s="13">
        <v>8.4000000000000005E-2</v>
      </c>
      <c r="AT29" s="1">
        <v>3.5000000000000001E-3</v>
      </c>
      <c r="AU29" s="1">
        <v>0</v>
      </c>
      <c r="AV29" s="1">
        <v>2.5600000000000001E-2</v>
      </c>
      <c r="AW29" s="1">
        <v>3.8600000000000002E-2</v>
      </c>
      <c r="AX29" s="1">
        <v>1.5E-3</v>
      </c>
      <c r="AY29" s="1">
        <v>0</v>
      </c>
      <c r="AZ29" s="1">
        <v>789</v>
      </c>
      <c r="BA29" s="1">
        <v>789</v>
      </c>
      <c r="BB29" s="1">
        <v>789</v>
      </c>
      <c r="BC29" s="1">
        <v>789</v>
      </c>
      <c r="BD29" s="1">
        <v>789</v>
      </c>
      <c r="BE29" s="1">
        <v>789</v>
      </c>
      <c r="BF29" s="1">
        <v>789</v>
      </c>
      <c r="BG29" s="1">
        <v>789</v>
      </c>
      <c r="BH29" s="13">
        <f t="shared" si="9"/>
        <v>6.1300000000000007E-2</v>
      </c>
      <c r="BI29" s="1">
        <f t="shared" si="6"/>
        <v>2.5000000000000001E-3</v>
      </c>
      <c r="BJ29" s="13">
        <f t="shared" si="7"/>
        <v>1.414213562373095E-3</v>
      </c>
      <c r="BK29" s="14">
        <f t="shared" si="8"/>
        <v>56.568542494923804</v>
      </c>
      <c r="BL29" s="1">
        <v>2</v>
      </c>
      <c r="BM29" s="1">
        <v>0</v>
      </c>
      <c r="BN29" s="1">
        <v>0</v>
      </c>
    </row>
    <row r="30" spans="1:67" x14ac:dyDescent="0.2">
      <c r="A30" s="1">
        <v>29</v>
      </c>
      <c r="B30" s="6">
        <v>1</v>
      </c>
      <c r="C30" s="1">
        <v>1</v>
      </c>
      <c r="D30" s="3" t="s">
        <v>252</v>
      </c>
      <c r="E30" s="2" t="s">
        <v>64</v>
      </c>
      <c r="F30" s="1">
        <v>1</v>
      </c>
      <c r="G30" s="3" t="s">
        <v>253</v>
      </c>
      <c r="H30" s="4" t="s">
        <v>254</v>
      </c>
      <c r="I30" s="2" t="s">
        <v>255</v>
      </c>
      <c r="J30" s="1">
        <v>9</v>
      </c>
      <c r="K30" s="1">
        <v>6</v>
      </c>
      <c r="L30" s="4" t="s">
        <v>256</v>
      </c>
      <c r="M30" s="1">
        <v>1</v>
      </c>
      <c r="N30" s="2" t="s">
        <v>255</v>
      </c>
      <c r="O30" s="1">
        <v>5</v>
      </c>
      <c r="P30" s="1">
        <v>3</v>
      </c>
      <c r="Q30" s="2" t="s">
        <v>210</v>
      </c>
      <c r="R30" s="1">
        <v>5</v>
      </c>
      <c r="S30" s="2" t="s">
        <v>211</v>
      </c>
      <c r="T30" s="1">
        <v>2</v>
      </c>
      <c r="U30" s="5" t="s">
        <v>220</v>
      </c>
      <c r="V30" s="1">
        <v>10</v>
      </c>
      <c r="W30" s="5" t="s">
        <v>134</v>
      </c>
      <c r="X30" s="1">
        <v>1</v>
      </c>
      <c r="Y30" s="2" t="s">
        <v>221</v>
      </c>
      <c r="Z30" s="5" t="s">
        <v>222</v>
      </c>
      <c r="AA30" s="6">
        <v>12.99</v>
      </c>
      <c r="AB30" s="6" t="s">
        <v>257</v>
      </c>
      <c r="AC30" s="1">
        <v>16.899999999999999</v>
      </c>
      <c r="AD30" s="3" t="s">
        <v>258</v>
      </c>
      <c r="AE30" s="1">
        <v>789</v>
      </c>
      <c r="AF30" s="1">
        <v>0</v>
      </c>
      <c r="AG30" s="1">
        <v>789</v>
      </c>
      <c r="AH30" s="1">
        <v>0</v>
      </c>
      <c r="AI30" s="1">
        <v>789</v>
      </c>
      <c r="AJ30" s="1">
        <v>0</v>
      </c>
      <c r="AK30" s="1" t="s">
        <v>259</v>
      </c>
      <c r="AL30" s="1">
        <v>1</v>
      </c>
      <c r="AM30" s="1">
        <v>789</v>
      </c>
      <c r="AN30" s="1">
        <v>0</v>
      </c>
      <c r="AO30" s="1">
        <v>789</v>
      </c>
      <c r="AP30" s="1">
        <v>0</v>
      </c>
      <c r="AQ30" s="1">
        <v>0</v>
      </c>
      <c r="AR30" s="1">
        <v>2.8199999999999999E-2</v>
      </c>
      <c r="AS30" s="1">
        <v>2.81E-2</v>
      </c>
      <c r="AT30" s="13">
        <v>1E-3</v>
      </c>
      <c r="AU30" s="1">
        <v>0</v>
      </c>
      <c r="AV30" s="1">
        <v>2.1499999999999998E-2</v>
      </c>
      <c r="AW30" s="1">
        <v>1.5900000000000001E-2</v>
      </c>
      <c r="AX30" s="1">
        <v>6.9999999999999999E-4</v>
      </c>
      <c r="AY30" s="1">
        <v>0</v>
      </c>
      <c r="AZ30" s="1">
        <v>789</v>
      </c>
      <c r="BA30" s="1">
        <v>789</v>
      </c>
      <c r="BB30" s="1">
        <v>789</v>
      </c>
      <c r="BC30" s="1">
        <v>789</v>
      </c>
      <c r="BD30" s="1">
        <v>789</v>
      </c>
      <c r="BE30" s="1">
        <v>789</v>
      </c>
      <c r="BF30" s="1">
        <v>789</v>
      </c>
      <c r="BG30" s="1">
        <v>789</v>
      </c>
      <c r="BH30" s="13">
        <f t="shared" si="9"/>
        <v>2.1999999999999999E-2</v>
      </c>
      <c r="BI30" s="13">
        <f t="shared" si="6"/>
        <v>8.5000000000000006E-4</v>
      </c>
      <c r="BJ30" s="13">
        <f t="shared" si="7"/>
        <v>2.1213203435596428E-4</v>
      </c>
      <c r="BK30" s="14">
        <f t="shared" si="8"/>
        <v>24.956709924231092</v>
      </c>
      <c r="BL30" s="1">
        <v>2</v>
      </c>
      <c r="BM30" s="1">
        <v>0</v>
      </c>
      <c r="BN30" s="1">
        <v>0</v>
      </c>
    </row>
    <row r="31" spans="1:67" x14ac:dyDescent="0.2">
      <c r="A31" s="1">
        <v>30</v>
      </c>
      <c r="B31" s="6">
        <v>1</v>
      </c>
      <c r="C31" s="1">
        <v>1</v>
      </c>
      <c r="D31" s="3" t="s">
        <v>260</v>
      </c>
      <c r="E31" s="2" t="s">
        <v>64</v>
      </c>
      <c r="F31" s="1">
        <v>1</v>
      </c>
      <c r="G31" s="3" t="s">
        <v>261</v>
      </c>
      <c r="H31" s="4" t="s">
        <v>262</v>
      </c>
      <c r="I31" s="2" t="s">
        <v>263</v>
      </c>
      <c r="J31" s="1">
        <v>10</v>
      </c>
      <c r="K31" s="1">
        <v>2</v>
      </c>
      <c r="L31" s="4" t="s">
        <v>264</v>
      </c>
      <c r="M31" s="1">
        <v>1</v>
      </c>
      <c r="N31" s="2" t="s">
        <v>263</v>
      </c>
      <c r="O31" s="1">
        <v>6</v>
      </c>
      <c r="P31" s="1">
        <v>4</v>
      </c>
      <c r="Q31" s="2" t="s">
        <v>210</v>
      </c>
      <c r="R31" s="1">
        <v>5</v>
      </c>
      <c r="S31" s="2" t="s">
        <v>211</v>
      </c>
      <c r="T31" s="1">
        <v>2</v>
      </c>
      <c r="U31" s="5" t="s">
        <v>212</v>
      </c>
      <c r="V31" s="1">
        <v>9</v>
      </c>
      <c r="W31" s="5" t="s">
        <v>134</v>
      </c>
      <c r="X31" s="1">
        <v>1</v>
      </c>
      <c r="Y31" s="2" t="s">
        <v>213</v>
      </c>
      <c r="Z31" s="5" t="s">
        <v>214</v>
      </c>
      <c r="AA31" s="6">
        <v>888</v>
      </c>
      <c r="AB31" s="6" t="s">
        <v>257</v>
      </c>
      <c r="AC31" s="1">
        <v>16.899999999999999</v>
      </c>
      <c r="AD31" s="3" t="s">
        <v>265</v>
      </c>
      <c r="AE31" s="1">
        <v>789</v>
      </c>
      <c r="AF31" s="1">
        <v>0</v>
      </c>
      <c r="AG31" s="1">
        <v>789</v>
      </c>
      <c r="AH31" s="1">
        <v>0</v>
      </c>
      <c r="AI31" s="1">
        <v>789</v>
      </c>
      <c r="AJ31" s="1">
        <v>0</v>
      </c>
      <c r="AK31" s="1">
        <v>888</v>
      </c>
      <c r="AL31" s="1">
        <v>888</v>
      </c>
      <c r="AM31" s="1">
        <v>888</v>
      </c>
      <c r="AN31" s="1">
        <v>0</v>
      </c>
      <c r="AO31" s="1">
        <v>888</v>
      </c>
      <c r="AP31" s="1">
        <v>0</v>
      </c>
      <c r="AQ31" s="1">
        <v>0</v>
      </c>
      <c r="AR31" s="1">
        <v>2.12E-2</v>
      </c>
      <c r="AS31" s="13">
        <v>7.1999999999999995E-2</v>
      </c>
      <c r="AT31" s="1">
        <v>3.3999999999999998E-3</v>
      </c>
      <c r="AU31" s="1">
        <v>0</v>
      </c>
      <c r="AV31" s="13">
        <v>2.3E-2</v>
      </c>
      <c r="AW31" s="1">
        <v>5.96E-2</v>
      </c>
      <c r="AX31" s="1">
        <v>2.5999999999999999E-3</v>
      </c>
      <c r="AY31" s="1">
        <v>0</v>
      </c>
      <c r="AZ31" s="1">
        <v>789</v>
      </c>
      <c r="BA31" s="1">
        <v>789</v>
      </c>
      <c r="BB31" s="1">
        <v>789</v>
      </c>
      <c r="BC31" s="1">
        <v>789</v>
      </c>
      <c r="BD31" s="1">
        <v>789</v>
      </c>
      <c r="BE31" s="1">
        <v>789</v>
      </c>
      <c r="BF31" s="1">
        <v>789</v>
      </c>
      <c r="BG31" s="1">
        <v>789</v>
      </c>
      <c r="BH31" s="13">
        <f t="shared" si="9"/>
        <v>6.5799999999999997E-2</v>
      </c>
      <c r="BI31" s="13">
        <f t="shared" si="6"/>
        <v>3.0000000000000001E-3</v>
      </c>
      <c r="BJ31" s="13">
        <f t="shared" si="7"/>
        <v>5.6568542494923792E-4</v>
      </c>
      <c r="BK31" s="14">
        <f>BJ31/BI31*100</f>
        <v>18.856180831641264</v>
      </c>
      <c r="BL31" s="1">
        <v>2</v>
      </c>
      <c r="BM31" s="1">
        <v>0</v>
      </c>
      <c r="BN31" s="1">
        <v>0</v>
      </c>
    </row>
    <row r="32" spans="1:67" x14ac:dyDescent="0.2">
      <c r="A32" s="1">
        <v>31</v>
      </c>
      <c r="B32" s="6">
        <v>1</v>
      </c>
      <c r="C32" s="1">
        <v>1</v>
      </c>
      <c r="D32" s="3" t="s">
        <v>266</v>
      </c>
      <c r="E32" s="2" t="s">
        <v>64</v>
      </c>
      <c r="F32" s="1">
        <v>1</v>
      </c>
      <c r="G32" s="3" t="s">
        <v>267</v>
      </c>
      <c r="H32" s="4" t="s">
        <v>268</v>
      </c>
      <c r="I32" s="2" t="s">
        <v>131</v>
      </c>
      <c r="J32" s="1">
        <v>4</v>
      </c>
      <c r="K32" s="1">
        <v>4</v>
      </c>
      <c r="L32" s="4">
        <v>789</v>
      </c>
      <c r="M32" s="1">
        <v>0</v>
      </c>
      <c r="N32" s="2">
        <v>789</v>
      </c>
      <c r="O32" s="1">
        <v>789</v>
      </c>
      <c r="P32" s="2">
        <v>789</v>
      </c>
      <c r="Q32" s="2" t="s">
        <v>210</v>
      </c>
      <c r="R32" s="1">
        <v>5</v>
      </c>
      <c r="S32" s="2" t="s">
        <v>211</v>
      </c>
      <c r="T32" s="1">
        <v>2</v>
      </c>
      <c r="U32" s="5" t="s">
        <v>220</v>
      </c>
      <c r="V32" s="1">
        <v>10</v>
      </c>
      <c r="W32" s="5" t="s">
        <v>134</v>
      </c>
      <c r="X32" s="1">
        <v>1</v>
      </c>
      <c r="Y32" s="2" t="s">
        <v>221</v>
      </c>
      <c r="Z32" s="5" t="s">
        <v>222</v>
      </c>
      <c r="AA32" s="6">
        <v>888</v>
      </c>
      <c r="AB32" s="6" t="s">
        <v>257</v>
      </c>
      <c r="AC32" s="1">
        <v>16.899999999999999</v>
      </c>
      <c r="AD32" s="3" t="s">
        <v>269</v>
      </c>
      <c r="AE32" s="1">
        <v>789</v>
      </c>
      <c r="AF32" s="1">
        <v>0</v>
      </c>
      <c r="AG32" s="1">
        <v>789</v>
      </c>
      <c r="AH32" s="1">
        <v>0</v>
      </c>
      <c r="AI32" s="1">
        <v>789</v>
      </c>
      <c r="AJ32" s="1">
        <v>0</v>
      </c>
      <c r="AK32" s="1">
        <v>789</v>
      </c>
      <c r="AL32" s="1">
        <v>0</v>
      </c>
      <c r="AM32" s="1" t="s">
        <v>270</v>
      </c>
      <c r="AN32" s="1">
        <v>1</v>
      </c>
      <c r="AO32" s="1">
        <v>789</v>
      </c>
      <c r="AP32" s="1">
        <v>0</v>
      </c>
      <c r="AQ32" s="1">
        <v>0</v>
      </c>
      <c r="AR32" s="1">
        <v>2.2700000000000001E-2</v>
      </c>
      <c r="AS32" s="1">
        <v>2.29E-2</v>
      </c>
      <c r="AT32" s="13">
        <v>1E-3</v>
      </c>
      <c r="AU32" s="1">
        <v>0</v>
      </c>
      <c r="AV32" s="13">
        <v>2.1999999999999999E-2</v>
      </c>
      <c r="AW32" s="1">
        <v>1.24E-2</v>
      </c>
      <c r="AX32" s="1">
        <v>5.9999999999999995E-4</v>
      </c>
      <c r="AY32" s="1">
        <v>0</v>
      </c>
      <c r="AZ32" s="1">
        <v>789</v>
      </c>
      <c r="BA32" s="1">
        <v>789</v>
      </c>
      <c r="BB32" s="1">
        <v>789</v>
      </c>
      <c r="BC32" s="1">
        <v>789</v>
      </c>
      <c r="BD32" s="1">
        <v>789</v>
      </c>
      <c r="BE32" s="1">
        <v>789</v>
      </c>
      <c r="BF32" s="1">
        <v>789</v>
      </c>
      <c r="BG32" s="1">
        <v>789</v>
      </c>
      <c r="BH32" s="13">
        <f t="shared" si="9"/>
        <v>1.7649999999999999E-2</v>
      </c>
      <c r="BI32" s="1">
        <f t="shared" si="6"/>
        <v>7.9999999999999993E-4</v>
      </c>
      <c r="BJ32" s="13">
        <f t="shared" si="7"/>
        <v>2.8284271247461907E-4</v>
      </c>
      <c r="BK32" s="14">
        <f t="shared" si="8"/>
        <v>35.355339059327385</v>
      </c>
      <c r="BL32" s="1">
        <v>2</v>
      </c>
      <c r="BM32" s="1">
        <v>0</v>
      </c>
      <c r="BN32" s="1">
        <v>0</v>
      </c>
    </row>
    <row r="33" spans="1:66" x14ac:dyDescent="0.2">
      <c r="A33" s="1">
        <v>32</v>
      </c>
      <c r="B33" s="6">
        <v>2</v>
      </c>
      <c r="C33" s="1">
        <v>2</v>
      </c>
      <c r="D33" s="3" t="s">
        <v>271</v>
      </c>
      <c r="E33" s="2" t="s">
        <v>64</v>
      </c>
      <c r="F33" s="1">
        <v>1</v>
      </c>
      <c r="G33" s="3" t="s">
        <v>272</v>
      </c>
      <c r="H33" s="4" t="s">
        <v>273</v>
      </c>
      <c r="I33" s="2" t="s">
        <v>274</v>
      </c>
      <c r="J33" s="1">
        <v>11</v>
      </c>
      <c r="K33" s="1">
        <v>4</v>
      </c>
      <c r="L33" s="4">
        <v>789</v>
      </c>
      <c r="M33" s="1">
        <v>0</v>
      </c>
      <c r="N33" s="2">
        <v>789</v>
      </c>
      <c r="O33" s="1">
        <v>789</v>
      </c>
      <c r="P33" s="2">
        <v>789</v>
      </c>
      <c r="Q33" s="2" t="s">
        <v>210</v>
      </c>
      <c r="R33" s="1">
        <v>5</v>
      </c>
      <c r="S33" s="2" t="s">
        <v>211</v>
      </c>
      <c r="T33" s="1">
        <v>2</v>
      </c>
      <c r="U33" s="5" t="s">
        <v>220</v>
      </c>
      <c r="V33" s="1">
        <v>10</v>
      </c>
      <c r="W33" s="5" t="s">
        <v>134</v>
      </c>
      <c r="X33" s="1">
        <v>1</v>
      </c>
      <c r="Y33" s="2" t="s">
        <v>221</v>
      </c>
      <c r="Z33" s="5" t="s">
        <v>222</v>
      </c>
      <c r="AA33" s="6">
        <v>17.989999999999998</v>
      </c>
      <c r="AB33" s="6" t="s">
        <v>275</v>
      </c>
      <c r="AC33" s="1">
        <v>7.76</v>
      </c>
      <c r="AD33" s="3" t="s">
        <v>276</v>
      </c>
      <c r="AE33" s="1">
        <v>789</v>
      </c>
      <c r="AF33" s="1">
        <v>0</v>
      </c>
      <c r="AG33" s="1">
        <v>789</v>
      </c>
      <c r="AH33" s="1">
        <v>0</v>
      </c>
      <c r="AI33" s="1">
        <v>789</v>
      </c>
      <c r="AJ33" s="1">
        <v>0</v>
      </c>
      <c r="AK33" s="1" t="s">
        <v>277</v>
      </c>
      <c r="AL33" s="1">
        <v>1</v>
      </c>
      <c r="AM33" s="1">
        <v>789</v>
      </c>
      <c r="AN33" s="1">
        <v>0</v>
      </c>
      <c r="AO33" s="1">
        <v>789</v>
      </c>
      <c r="AP33" s="1">
        <v>0</v>
      </c>
      <c r="AQ33" s="1">
        <v>0</v>
      </c>
      <c r="AR33" s="1">
        <v>2.46E-2</v>
      </c>
      <c r="AS33" s="1">
        <v>8.0500000000000002E-2</v>
      </c>
      <c r="AT33" s="1">
        <v>3.3E-3</v>
      </c>
      <c r="AU33" s="1">
        <v>0</v>
      </c>
      <c r="AV33" s="1">
        <v>2.7799999999999998E-2</v>
      </c>
      <c r="AW33" s="1">
        <v>5.96E-2</v>
      </c>
      <c r="AX33" s="1">
        <v>2.0999999999999999E-3</v>
      </c>
      <c r="AY33" s="1">
        <v>0</v>
      </c>
      <c r="AZ33" s="1">
        <v>789</v>
      </c>
      <c r="BA33" s="1">
        <v>789</v>
      </c>
      <c r="BB33" s="1">
        <v>789</v>
      </c>
      <c r="BC33" s="1">
        <v>789</v>
      </c>
      <c r="BD33" s="1">
        <v>789</v>
      </c>
      <c r="BE33" s="1">
        <v>789</v>
      </c>
      <c r="BF33" s="1">
        <v>789</v>
      </c>
      <c r="BG33" s="1">
        <v>789</v>
      </c>
      <c r="BH33" s="13">
        <f t="shared" si="9"/>
        <v>7.0050000000000001E-2</v>
      </c>
      <c r="BI33" s="1">
        <f t="shared" si="6"/>
        <v>2.7000000000000001E-3</v>
      </c>
      <c r="BJ33" s="13">
        <f t="shared" si="7"/>
        <v>8.485281374238571E-4</v>
      </c>
      <c r="BK33" s="14">
        <f t="shared" si="8"/>
        <v>31.42696805273545</v>
      </c>
      <c r="BL33" s="1">
        <v>2</v>
      </c>
      <c r="BM33" s="1">
        <v>0</v>
      </c>
      <c r="BN33" s="1">
        <v>0</v>
      </c>
    </row>
    <row r="34" spans="1:66" x14ac:dyDescent="0.2">
      <c r="A34" s="1">
        <v>33</v>
      </c>
      <c r="B34" s="6">
        <v>2</v>
      </c>
      <c r="C34" s="1">
        <v>2</v>
      </c>
      <c r="D34" s="3" t="s">
        <v>278</v>
      </c>
      <c r="E34" s="2" t="s">
        <v>86</v>
      </c>
      <c r="F34" s="1">
        <v>2</v>
      </c>
      <c r="G34" s="3" t="s">
        <v>279</v>
      </c>
      <c r="H34" s="4" t="s">
        <v>280</v>
      </c>
      <c r="I34" s="2" t="s">
        <v>281</v>
      </c>
      <c r="J34" s="1">
        <v>12</v>
      </c>
      <c r="K34" s="1">
        <v>6</v>
      </c>
      <c r="L34" s="4">
        <v>789</v>
      </c>
      <c r="M34" s="1">
        <v>0</v>
      </c>
      <c r="N34" s="2">
        <v>789</v>
      </c>
      <c r="O34" s="1">
        <v>789</v>
      </c>
      <c r="P34" s="2">
        <v>789</v>
      </c>
      <c r="Q34" s="2" t="s">
        <v>210</v>
      </c>
      <c r="R34" s="1">
        <v>5</v>
      </c>
      <c r="S34" s="2" t="s">
        <v>211</v>
      </c>
      <c r="T34" s="1">
        <v>2</v>
      </c>
      <c r="U34" s="5" t="s">
        <v>220</v>
      </c>
      <c r="V34" s="1">
        <v>10</v>
      </c>
      <c r="W34" s="5" t="s">
        <v>134</v>
      </c>
      <c r="X34" s="1">
        <v>1</v>
      </c>
      <c r="Y34" s="2" t="s">
        <v>221</v>
      </c>
      <c r="Z34" s="5" t="s">
        <v>222</v>
      </c>
      <c r="AA34" s="6">
        <v>888</v>
      </c>
      <c r="AB34" s="6" t="s">
        <v>282</v>
      </c>
      <c r="AC34" s="1">
        <v>5.64</v>
      </c>
      <c r="AD34" s="3" t="s">
        <v>283</v>
      </c>
      <c r="AE34" s="1">
        <v>789</v>
      </c>
      <c r="AF34" s="1">
        <v>0</v>
      </c>
      <c r="AG34" s="1">
        <v>789</v>
      </c>
      <c r="AH34" s="1">
        <v>0</v>
      </c>
      <c r="AI34" s="1">
        <v>789</v>
      </c>
      <c r="AJ34" s="1">
        <v>0</v>
      </c>
      <c r="AK34" s="1">
        <v>789</v>
      </c>
      <c r="AL34" s="1">
        <v>0</v>
      </c>
      <c r="AM34" s="1">
        <v>789</v>
      </c>
      <c r="AN34" s="1">
        <v>0</v>
      </c>
      <c r="AO34" s="1" t="s">
        <v>284</v>
      </c>
      <c r="AP34" s="1">
        <v>1</v>
      </c>
      <c r="AQ34" s="1">
        <v>0</v>
      </c>
      <c r="AR34" s="13">
        <v>2.5000000000000001E-2</v>
      </c>
      <c r="AS34" s="1">
        <v>3.3195000000000001</v>
      </c>
      <c r="AT34" s="1">
        <v>0.1328</v>
      </c>
      <c r="AU34" s="1">
        <v>1</v>
      </c>
      <c r="AV34" s="1">
        <v>2.53E-2</v>
      </c>
      <c r="AW34" s="1">
        <v>0.50749999999999995</v>
      </c>
      <c r="AX34" s="1">
        <v>2.01E-2</v>
      </c>
      <c r="AY34" s="1">
        <v>0</v>
      </c>
      <c r="AZ34" s="1">
        <v>789</v>
      </c>
      <c r="BA34" s="1">
        <v>789</v>
      </c>
      <c r="BB34" s="1">
        <v>789</v>
      </c>
      <c r="BC34" s="1">
        <v>789</v>
      </c>
      <c r="BD34" s="1">
        <v>789</v>
      </c>
      <c r="BE34" s="1">
        <v>789</v>
      </c>
      <c r="BF34" s="1">
        <v>789</v>
      </c>
      <c r="BG34" s="1">
        <v>789</v>
      </c>
      <c r="BH34" s="13">
        <f t="shared" si="9"/>
        <v>1.9135</v>
      </c>
      <c r="BI34" s="13">
        <f t="shared" si="6"/>
        <v>7.6450000000000004E-2</v>
      </c>
      <c r="BJ34" s="13">
        <f t="shared" si="7"/>
        <v>7.9690934239723898E-2</v>
      </c>
      <c r="BK34" s="19">
        <f t="shared" si="8"/>
        <v>104.23928612128697</v>
      </c>
      <c r="BL34" s="1">
        <v>2</v>
      </c>
      <c r="BM34" s="1">
        <v>1</v>
      </c>
      <c r="BN34" s="1">
        <v>1</v>
      </c>
    </row>
    <row r="35" spans="1:66" x14ac:dyDescent="0.2">
      <c r="A35" s="1">
        <v>34</v>
      </c>
      <c r="B35" s="6">
        <v>2</v>
      </c>
      <c r="C35" s="1">
        <v>2</v>
      </c>
      <c r="D35" s="3" t="s">
        <v>285</v>
      </c>
      <c r="E35" s="2" t="s">
        <v>86</v>
      </c>
      <c r="F35" s="1">
        <v>2</v>
      </c>
      <c r="G35" s="3" t="s">
        <v>286</v>
      </c>
      <c r="H35" s="4" t="s">
        <v>130</v>
      </c>
      <c r="I35" s="2" t="s">
        <v>131</v>
      </c>
      <c r="J35" s="1">
        <v>4</v>
      </c>
      <c r="K35" s="1">
        <v>4</v>
      </c>
      <c r="L35" s="4" t="s">
        <v>287</v>
      </c>
      <c r="M35" s="1">
        <v>1</v>
      </c>
      <c r="N35" s="2" t="s">
        <v>131</v>
      </c>
      <c r="O35" s="1">
        <v>3</v>
      </c>
      <c r="P35" s="1">
        <v>2</v>
      </c>
      <c r="Q35" s="2" t="s">
        <v>210</v>
      </c>
      <c r="R35" s="1">
        <v>5</v>
      </c>
      <c r="S35" s="2" t="s">
        <v>211</v>
      </c>
      <c r="T35" s="1">
        <v>2</v>
      </c>
      <c r="U35" s="5" t="s">
        <v>212</v>
      </c>
      <c r="V35" s="1">
        <v>9</v>
      </c>
      <c r="W35" s="5" t="s">
        <v>134</v>
      </c>
      <c r="X35" s="1">
        <v>1</v>
      </c>
      <c r="Y35" s="2" t="s">
        <v>213</v>
      </c>
      <c r="Z35" s="5" t="s">
        <v>214</v>
      </c>
      <c r="AA35" s="6">
        <v>3.99</v>
      </c>
      <c r="AB35" s="6" t="s">
        <v>288</v>
      </c>
      <c r="AC35" s="1">
        <v>12.35</v>
      </c>
      <c r="AD35" s="3" t="s">
        <v>289</v>
      </c>
      <c r="AE35" s="1">
        <v>789</v>
      </c>
      <c r="AF35" s="1">
        <v>0</v>
      </c>
      <c r="AG35" s="1">
        <v>789</v>
      </c>
      <c r="AH35" s="1">
        <v>0</v>
      </c>
      <c r="AI35" s="1">
        <v>789</v>
      </c>
      <c r="AJ35" s="1">
        <v>0</v>
      </c>
      <c r="AK35" s="1">
        <v>789</v>
      </c>
      <c r="AL35" s="1">
        <v>0</v>
      </c>
      <c r="AM35" s="7">
        <v>888</v>
      </c>
      <c r="AN35" s="7">
        <v>0</v>
      </c>
      <c r="AO35" s="1">
        <v>789</v>
      </c>
      <c r="AP35" s="1">
        <v>0</v>
      </c>
      <c r="AQ35" s="1">
        <v>0</v>
      </c>
      <c r="AR35" s="1">
        <v>2.29E-2</v>
      </c>
      <c r="AS35" s="1">
        <v>0.39639999999999997</v>
      </c>
      <c r="AT35" s="1">
        <v>1.7299999999999999E-2</v>
      </c>
      <c r="AU35" s="1">
        <v>0</v>
      </c>
      <c r="AV35" s="1">
        <v>2.98E-2</v>
      </c>
      <c r="AW35" s="1">
        <v>0.31890000000000002</v>
      </c>
      <c r="AX35" s="1">
        <v>1.0699999999999999E-2</v>
      </c>
      <c r="AY35" s="1">
        <v>0</v>
      </c>
      <c r="AZ35" s="1">
        <v>789</v>
      </c>
      <c r="BA35" s="1">
        <v>789</v>
      </c>
      <c r="BB35" s="1">
        <v>789</v>
      </c>
      <c r="BC35" s="1">
        <v>789</v>
      </c>
      <c r="BD35" s="1">
        <v>789</v>
      </c>
      <c r="BE35" s="1">
        <v>789</v>
      </c>
      <c r="BF35" s="1">
        <v>789</v>
      </c>
      <c r="BG35" s="1">
        <v>789</v>
      </c>
      <c r="BH35" s="13">
        <f t="shared" si="9"/>
        <v>0.35765000000000002</v>
      </c>
      <c r="BI35" s="13">
        <f t="shared" si="6"/>
        <v>1.3999999999999999E-2</v>
      </c>
      <c r="BJ35" s="13">
        <f t="shared" si="7"/>
        <v>4.6669047558312131E-3</v>
      </c>
      <c r="BK35" s="14">
        <f t="shared" si="8"/>
        <v>33.335033970222952</v>
      </c>
      <c r="BL35" s="1">
        <v>2</v>
      </c>
      <c r="BM35" s="1">
        <v>0</v>
      </c>
      <c r="BN35" s="1">
        <v>0</v>
      </c>
    </row>
    <row r="36" spans="1:66" x14ac:dyDescent="0.2">
      <c r="A36" s="1">
        <v>35</v>
      </c>
      <c r="B36" s="6">
        <v>2</v>
      </c>
      <c r="C36" s="1">
        <v>2</v>
      </c>
      <c r="D36" s="3" t="s">
        <v>290</v>
      </c>
      <c r="E36" s="2" t="s">
        <v>86</v>
      </c>
      <c r="F36" s="1">
        <v>2</v>
      </c>
      <c r="G36" s="3" t="s">
        <v>291</v>
      </c>
      <c r="H36" s="20">
        <v>888</v>
      </c>
      <c r="I36" s="2" t="s">
        <v>292</v>
      </c>
      <c r="J36" s="1">
        <v>13</v>
      </c>
      <c r="K36" s="1">
        <v>5</v>
      </c>
      <c r="L36" s="4">
        <v>789</v>
      </c>
      <c r="M36" s="1">
        <v>0</v>
      </c>
      <c r="N36" s="2">
        <v>789</v>
      </c>
      <c r="O36" s="1">
        <v>789</v>
      </c>
      <c r="P36" s="2">
        <v>789</v>
      </c>
      <c r="Q36" s="2" t="s">
        <v>210</v>
      </c>
      <c r="R36" s="1">
        <v>5</v>
      </c>
      <c r="S36" s="2" t="s">
        <v>211</v>
      </c>
      <c r="T36" s="1">
        <v>2</v>
      </c>
      <c r="U36" s="5" t="s">
        <v>212</v>
      </c>
      <c r="V36" s="1">
        <v>9</v>
      </c>
      <c r="W36" s="5" t="s">
        <v>134</v>
      </c>
      <c r="X36" s="1">
        <v>1</v>
      </c>
      <c r="Y36" s="2" t="s">
        <v>213</v>
      </c>
      <c r="Z36" s="5" t="s">
        <v>214</v>
      </c>
      <c r="AA36" s="6">
        <v>3.99</v>
      </c>
      <c r="AB36" s="6" t="s">
        <v>293</v>
      </c>
      <c r="AC36" s="1">
        <v>7</v>
      </c>
      <c r="AD36" s="3" t="s">
        <v>294</v>
      </c>
      <c r="AE36" s="1">
        <v>789</v>
      </c>
      <c r="AF36" s="1">
        <v>0</v>
      </c>
      <c r="AG36" s="1">
        <v>789</v>
      </c>
      <c r="AH36" s="1">
        <v>0</v>
      </c>
      <c r="AI36" s="1">
        <v>789</v>
      </c>
      <c r="AJ36" s="1">
        <v>0</v>
      </c>
      <c r="AK36" s="1">
        <v>888</v>
      </c>
      <c r="AL36" s="1">
        <v>0</v>
      </c>
      <c r="AM36" s="1">
        <v>888</v>
      </c>
      <c r="AN36" s="1">
        <v>0</v>
      </c>
      <c r="AO36" s="1">
        <v>888</v>
      </c>
      <c r="AP36" s="1">
        <v>0</v>
      </c>
      <c r="AQ36" s="1">
        <v>0</v>
      </c>
      <c r="AR36" s="1">
        <v>2.6100000000000002E-2</v>
      </c>
      <c r="AS36" s="13">
        <v>0.112</v>
      </c>
      <c r="AT36" s="1">
        <v>4.3E-3</v>
      </c>
      <c r="AU36" s="1">
        <v>0</v>
      </c>
      <c r="AV36" s="1">
        <v>2.9899999999999999E-2</v>
      </c>
      <c r="AW36" s="1">
        <v>0.11550000000000001</v>
      </c>
      <c r="AX36" s="1">
        <v>3.8999999999999998E-3</v>
      </c>
      <c r="AY36" s="1">
        <v>0</v>
      </c>
      <c r="AZ36" s="1">
        <v>789</v>
      </c>
      <c r="BA36" s="1">
        <v>789</v>
      </c>
      <c r="BB36" s="1">
        <v>789</v>
      </c>
      <c r="BC36" s="1">
        <v>789</v>
      </c>
      <c r="BD36" s="1">
        <v>789</v>
      </c>
      <c r="BE36" s="1">
        <v>789</v>
      </c>
      <c r="BF36" s="1">
        <v>789</v>
      </c>
      <c r="BG36" s="1">
        <v>789</v>
      </c>
      <c r="BH36" s="13">
        <f t="shared" si="9"/>
        <v>0.11375</v>
      </c>
      <c r="BI36" s="1">
        <f t="shared" si="6"/>
        <v>4.0999999999999995E-3</v>
      </c>
      <c r="BJ36" s="13">
        <f t="shared" si="7"/>
        <v>2.8284271247461918E-4</v>
      </c>
      <c r="BK36" s="18">
        <f t="shared" si="8"/>
        <v>6.8986027432833952</v>
      </c>
      <c r="BL36" s="1">
        <v>2</v>
      </c>
      <c r="BM36" s="1">
        <v>0</v>
      </c>
      <c r="BN36" s="1">
        <v>0</v>
      </c>
    </row>
    <row r="37" spans="1:66" x14ac:dyDescent="0.2">
      <c r="A37" s="1">
        <v>36</v>
      </c>
      <c r="B37" s="6">
        <v>2</v>
      </c>
      <c r="C37" s="1">
        <v>2</v>
      </c>
      <c r="D37" s="3" t="s">
        <v>295</v>
      </c>
      <c r="E37" s="2" t="s">
        <v>296</v>
      </c>
      <c r="F37" s="1">
        <v>3</v>
      </c>
      <c r="G37" s="3" t="s">
        <v>297</v>
      </c>
      <c r="H37" s="4" t="s">
        <v>130</v>
      </c>
      <c r="I37" s="2" t="s">
        <v>131</v>
      </c>
      <c r="J37" s="1">
        <v>4</v>
      </c>
      <c r="K37" s="1">
        <v>4</v>
      </c>
      <c r="L37" s="4" t="s">
        <v>171</v>
      </c>
      <c r="M37" s="1">
        <v>1</v>
      </c>
      <c r="N37" s="2" t="s">
        <v>131</v>
      </c>
      <c r="O37" s="1">
        <v>3</v>
      </c>
      <c r="P37" s="1">
        <v>2</v>
      </c>
      <c r="Q37" s="2" t="s">
        <v>210</v>
      </c>
      <c r="R37" s="1">
        <v>5</v>
      </c>
      <c r="S37" s="2" t="s">
        <v>211</v>
      </c>
      <c r="T37" s="1">
        <v>2</v>
      </c>
      <c r="U37" s="5" t="s">
        <v>220</v>
      </c>
      <c r="V37" s="1">
        <v>10</v>
      </c>
      <c r="W37" s="5" t="s">
        <v>134</v>
      </c>
      <c r="X37" s="1">
        <v>1</v>
      </c>
      <c r="Y37" s="2" t="s">
        <v>221</v>
      </c>
      <c r="Z37" s="5" t="s">
        <v>222</v>
      </c>
      <c r="AA37" s="6">
        <v>7.99</v>
      </c>
      <c r="AB37" s="6" t="s">
        <v>298</v>
      </c>
      <c r="AC37" s="1">
        <v>1.01</v>
      </c>
      <c r="AD37" s="3" t="s">
        <v>299</v>
      </c>
      <c r="AE37" s="1">
        <v>789</v>
      </c>
      <c r="AF37" s="1">
        <v>0</v>
      </c>
      <c r="AG37" s="1">
        <v>789</v>
      </c>
      <c r="AH37" s="1">
        <v>0</v>
      </c>
      <c r="AI37" s="1">
        <v>789</v>
      </c>
      <c r="AJ37" s="1">
        <v>0</v>
      </c>
      <c r="AK37" s="1">
        <v>789</v>
      </c>
      <c r="AL37" s="1">
        <v>0</v>
      </c>
      <c r="AM37" s="1" t="s">
        <v>300</v>
      </c>
      <c r="AN37" s="1">
        <v>1</v>
      </c>
      <c r="AO37" s="1">
        <v>789</v>
      </c>
      <c r="AP37" s="1">
        <v>0</v>
      </c>
      <c r="AQ37" s="1">
        <v>0</v>
      </c>
      <c r="AR37" s="1">
        <v>2.2700000000000001E-2</v>
      </c>
      <c r="AS37" s="13">
        <v>0.14699999999999999</v>
      </c>
      <c r="AT37" s="1">
        <v>6.4999999999999997E-3</v>
      </c>
      <c r="AU37" s="1">
        <v>0</v>
      </c>
      <c r="AV37" s="1">
        <v>2.6700000000000002E-2</v>
      </c>
      <c r="AW37" s="1">
        <v>0.1278</v>
      </c>
      <c r="AX37" s="1">
        <v>4.7999999999999996E-3</v>
      </c>
      <c r="AY37" s="1">
        <v>0</v>
      </c>
      <c r="AZ37" s="1">
        <v>789</v>
      </c>
      <c r="BA37" s="1">
        <v>789</v>
      </c>
      <c r="BB37" s="1">
        <v>789</v>
      </c>
      <c r="BC37" s="1">
        <v>789</v>
      </c>
      <c r="BD37" s="1">
        <v>789</v>
      </c>
      <c r="BE37" s="1">
        <v>789</v>
      </c>
      <c r="BF37" s="1">
        <v>789</v>
      </c>
      <c r="BG37" s="1">
        <v>789</v>
      </c>
      <c r="BH37" s="13">
        <f t="shared" si="9"/>
        <v>0.13739999999999999</v>
      </c>
      <c r="BI37" s="13">
        <f t="shared" si="6"/>
        <v>5.6499999999999996E-3</v>
      </c>
      <c r="BJ37" s="13">
        <f t="shared" si="7"/>
        <v>1.2020815280171309E-3</v>
      </c>
      <c r="BK37" s="14">
        <f t="shared" si="8"/>
        <v>21.275779256940371</v>
      </c>
      <c r="BL37" s="1">
        <v>2</v>
      </c>
      <c r="BM37" s="1">
        <v>0</v>
      </c>
      <c r="BN37" s="1">
        <v>0</v>
      </c>
    </row>
    <row r="38" spans="1:66" x14ac:dyDescent="0.2">
      <c r="A38" s="1">
        <v>37</v>
      </c>
      <c r="B38" s="6">
        <v>2</v>
      </c>
      <c r="C38" s="1">
        <v>2</v>
      </c>
      <c r="D38" s="3" t="s">
        <v>301</v>
      </c>
      <c r="E38" s="2" t="s">
        <v>302</v>
      </c>
      <c r="F38" s="1">
        <v>1</v>
      </c>
      <c r="G38" s="3" t="s">
        <v>303</v>
      </c>
      <c r="H38" s="4" t="s">
        <v>304</v>
      </c>
      <c r="I38" s="2" t="s">
        <v>67</v>
      </c>
      <c r="J38" s="1">
        <v>2</v>
      </c>
      <c r="K38" s="1">
        <v>7</v>
      </c>
      <c r="L38" s="4" t="s">
        <v>305</v>
      </c>
      <c r="M38" s="1">
        <v>1</v>
      </c>
      <c r="N38" s="2" t="s">
        <v>67</v>
      </c>
      <c r="O38" s="1">
        <v>2</v>
      </c>
      <c r="P38" s="1">
        <v>3</v>
      </c>
      <c r="Q38" s="2" t="s">
        <v>306</v>
      </c>
      <c r="R38" s="1">
        <v>6</v>
      </c>
      <c r="S38" s="2" t="s">
        <v>211</v>
      </c>
      <c r="T38" s="1">
        <v>2</v>
      </c>
      <c r="U38" s="5" t="s">
        <v>307</v>
      </c>
      <c r="V38" s="1">
        <v>12</v>
      </c>
      <c r="W38" s="5" t="s">
        <v>71</v>
      </c>
      <c r="X38" s="1">
        <v>2</v>
      </c>
      <c r="Y38" s="2" t="s">
        <v>308</v>
      </c>
      <c r="Z38" s="5" t="s">
        <v>309</v>
      </c>
      <c r="AA38" s="6">
        <v>3.99</v>
      </c>
      <c r="AB38" s="6" t="s">
        <v>310</v>
      </c>
      <c r="AC38" s="1">
        <v>2.2599999999999998</v>
      </c>
      <c r="AD38" s="3" t="s">
        <v>385</v>
      </c>
      <c r="AE38" s="1">
        <v>789</v>
      </c>
      <c r="AF38" s="1">
        <v>0</v>
      </c>
      <c r="AG38" s="1">
        <v>789</v>
      </c>
      <c r="AH38" s="1">
        <v>0</v>
      </c>
      <c r="AI38" s="1">
        <v>789</v>
      </c>
      <c r="AJ38" s="1">
        <v>0</v>
      </c>
      <c r="AK38" s="1" t="s">
        <v>311</v>
      </c>
      <c r="AL38" s="1">
        <v>1</v>
      </c>
      <c r="AM38" s="1">
        <v>789</v>
      </c>
      <c r="AN38" s="1">
        <v>0</v>
      </c>
      <c r="AO38" s="1">
        <v>789</v>
      </c>
      <c r="AP38" s="1">
        <v>0</v>
      </c>
      <c r="AQ38" s="1">
        <v>0</v>
      </c>
      <c r="AR38" s="1">
        <v>2.2100000000000002E-2</v>
      </c>
      <c r="AS38" s="1">
        <v>1.4200000000000001E-2</v>
      </c>
      <c r="AT38" s="1">
        <v>5.9999999999999995E-4</v>
      </c>
      <c r="AU38" s="1">
        <v>0</v>
      </c>
      <c r="AV38" s="1">
        <v>2.5600000000000001E-2</v>
      </c>
      <c r="AW38" s="13">
        <v>2E-3</v>
      </c>
      <c r="AX38" s="1">
        <v>1E-4</v>
      </c>
      <c r="AY38" s="1">
        <v>0</v>
      </c>
      <c r="AZ38" s="1">
        <v>789</v>
      </c>
      <c r="BA38" s="1">
        <v>789</v>
      </c>
      <c r="BB38" s="1">
        <v>789</v>
      </c>
      <c r="BC38" s="1">
        <v>789</v>
      </c>
      <c r="BD38" s="1">
        <v>789</v>
      </c>
      <c r="BE38" s="1">
        <v>789</v>
      </c>
      <c r="BF38" s="1">
        <v>789</v>
      </c>
      <c r="BG38" s="1">
        <v>789</v>
      </c>
      <c r="BH38" s="13">
        <f t="shared" si="9"/>
        <v>8.0999999999999996E-3</v>
      </c>
      <c r="BI38" s="13">
        <f t="shared" si="6"/>
        <v>3.5E-4</v>
      </c>
      <c r="BJ38" s="13">
        <f t="shared" si="7"/>
        <v>3.535533905932737E-4</v>
      </c>
      <c r="BK38" s="19">
        <f t="shared" si="8"/>
        <v>101.01525445522105</v>
      </c>
      <c r="BL38" s="1">
        <v>2</v>
      </c>
      <c r="BM38" s="1">
        <v>0</v>
      </c>
      <c r="BN38" s="1">
        <v>0</v>
      </c>
    </row>
    <row r="39" spans="1:66" x14ac:dyDescent="0.2">
      <c r="A39" s="1">
        <v>38</v>
      </c>
      <c r="B39" s="6">
        <v>2</v>
      </c>
      <c r="C39" s="1">
        <v>2</v>
      </c>
      <c r="D39" s="3" t="s">
        <v>312</v>
      </c>
      <c r="E39" s="2" t="s">
        <v>64</v>
      </c>
      <c r="F39" s="1">
        <v>1</v>
      </c>
      <c r="G39" s="3" t="s">
        <v>313</v>
      </c>
      <c r="H39" s="20">
        <v>888</v>
      </c>
      <c r="I39" s="2" t="s">
        <v>131</v>
      </c>
      <c r="J39" s="1">
        <v>4</v>
      </c>
      <c r="K39" s="1">
        <v>4</v>
      </c>
      <c r="L39" s="4" t="s">
        <v>314</v>
      </c>
      <c r="M39" s="1">
        <v>1</v>
      </c>
      <c r="N39" s="2" t="s">
        <v>131</v>
      </c>
      <c r="O39" s="1">
        <v>3</v>
      </c>
      <c r="P39" s="1">
        <v>2</v>
      </c>
      <c r="Q39" s="2" t="s">
        <v>210</v>
      </c>
      <c r="R39" s="1">
        <v>5</v>
      </c>
      <c r="S39" s="2" t="s">
        <v>211</v>
      </c>
      <c r="T39" s="1">
        <v>2</v>
      </c>
      <c r="U39" s="5" t="s">
        <v>212</v>
      </c>
      <c r="V39" s="1">
        <v>9</v>
      </c>
      <c r="W39" s="5" t="s">
        <v>134</v>
      </c>
      <c r="X39" s="1">
        <v>1</v>
      </c>
      <c r="Y39" s="2" t="s">
        <v>213</v>
      </c>
      <c r="Z39" s="5" t="s">
        <v>214</v>
      </c>
      <c r="AA39" s="6">
        <v>4.99</v>
      </c>
      <c r="AB39" s="6" t="s">
        <v>315</v>
      </c>
      <c r="AC39" s="1">
        <v>7</v>
      </c>
      <c r="AD39" s="3">
        <v>888</v>
      </c>
      <c r="AE39" s="1">
        <v>888</v>
      </c>
      <c r="AF39" s="1">
        <v>888</v>
      </c>
      <c r="AG39" s="1">
        <v>888</v>
      </c>
      <c r="AH39" s="1">
        <v>888</v>
      </c>
      <c r="AI39" s="1">
        <v>888</v>
      </c>
      <c r="AJ39" s="1">
        <v>888</v>
      </c>
      <c r="AK39" s="7">
        <v>888</v>
      </c>
      <c r="AL39" s="7">
        <v>0</v>
      </c>
      <c r="AM39" s="1">
        <v>888</v>
      </c>
      <c r="AN39" s="1">
        <v>0</v>
      </c>
      <c r="AO39" s="1">
        <v>888</v>
      </c>
      <c r="AP39" s="1">
        <v>0</v>
      </c>
      <c r="AQ39" s="1">
        <v>0</v>
      </c>
      <c r="AR39" s="1">
        <v>1.9699999999999999E-2</v>
      </c>
      <c r="AS39" s="1">
        <v>5.7799999999999997E-2</v>
      </c>
      <c r="AT39" s="1">
        <v>2.8999999999999998E-3</v>
      </c>
      <c r="AU39" s="1">
        <v>0</v>
      </c>
      <c r="AV39" s="13">
        <v>2.7E-2</v>
      </c>
      <c r="AW39" s="1">
        <v>5.7799999999999997E-2</v>
      </c>
      <c r="AX39" s="1">
        <v>2.0999999999999999E-3</v>
      </c>
      <c r="AY39" s="1">
        <v>0</v>
      </c>
      <c r="AZ39" s="1">
        <v>789</v>
      </c>
      <c r="BA39" s="1">
        <v>789</v>
      </c>
      <c r="BB39" s="1">
        <v>789</v>
      </c>
      <c r="BC39" s="1">
        <v>789</v>
      </c>
      <c r="BD39" s="1">
        <v>789</v>
      </c>
      <c r="BE39" s="1">
        <v>789</v>
      </c>
      <c r="BF39" s="1">
        <v>789</v>
      </c>
      <c r="BG39" s="1">
        <v>789</v>
      </c>
      <c r="BH39" s="13">
        <f t="shared" si="9"/>
        <v>5.7799999999999997E-2</v>
      </c>
      <c r="BI39" s="1">
        <f t="shared" si="6"/>
        <v>2.4999999999999996E-3</v>
      </c>
      <c r="BJ39" s="13">
        <f t="shared" si="7"/>
        <v>5.6568542494923792E-4</v>
      </c>
      <c r="BK39" s="14">
        <f t="shared" si="8"/>
        <v>22.627416997969522</v>
      </c>
      <c r="BL39" s="1">
        <v>2</v>
      </c>
      <c r="BM39" s="1">
        <v>0</v>
      </c>
      <c r="BN39" s="1">
        <v>0</v>
      </c>
    </row>
    <row r="40" spans="1:66" x14ac:dyDescent="0.2">
      <c r="A40" s="1">
        <v>39</v>
      </c>
      <c r="B40" s="6">
        <v>2</v>
      </c>
      <c r="C40" s="1">
        <v>2</v>
      </c>
      <c r="D40" s="3" t="s">
        <v>316</v>
      </c>
      <c r="E40" s="2" t="s">
        <v>235</v>
      </c>
      <c r="F40" s="1">
        <v>3</v>
      </c>
      <c r="G40" s="3" t="s">
        <v>209</v>
      </c>
      <c r="H40" s="4" t="s">
        <v>130</v>
      </c>
      <c r="I40" s="2" t="s">
        <v>131</v>
      </c>
      <c r="J40" s="1">
        <v>4</v>
      </c>
      <c r="K40" s="1">
        <v>4</v>
      </c>
      <c r="L40" s="4" t="s">
        <v>317</v>
      </c>
      <c r="M40" s="1">
        <v>1</v>
      </c>
      <c r="N40" s="2" t="s">
        <v>131</v>
      </c>
      <c r="O40" s="1">
        <v>3</v>
      </c>
      <c r="P40" s="1">
        <v>2</v>
      </c>
      <c r="Q40" s="2" t="s">
        <v>210</v>
      </c>
      <c r="R40" s="1">
        <v>5</v>
      </c>
      <c r="S40" s="2" t="s">
        <v>211</v>
      </c>
      <c r="T40" s="1">
        <v>2</v>
      </c>
      <c r="U40" s="5" t="s">
        <v>212</v>
      </c>
      <c r="V40" s="1">
        <v>9</v>
      </c>
      <c r="W40" s="5" t="s">
        <v>134</v>
      </c>
      <c r="X40" s="1">
        <v>1</v>
      </c>
      <c r="Y40" s="2" t="s">
        <v>213</v>
      </c>
      <c r="Z40" s="5" t="s">
        <v>214</v>
      </c>
      <c r="AA40" s="6">
        <v>5.99</v>
      </c>
      <c r="AB40" s="6" t="s">
        <v>318</v>
      </c>
      <c r="AC40" s="1">
        <v>2.2000000000000002</v>
      </c>
      <c r="AD40" s="3" t="s">
        <v>319</v>
      </c>
      <c r="AE40" s="1">
        <v>789</v>
      </c>
      <c r="AF40" s="1">
        <v>0</v>
      </c>
      <c r="AG40" s="1">
        <v>789</v>
      </c>
      <c r="AH40" s="1">
        <v>0</v>
      </c>
      <c r="AI40" s="1">
        <v>789</v>
      </c>
      <c r="AJ40" s="1">
        <v>0</v>
      </c>
      <c r="AK40" s="7">
        <v>888</v>
      </c>
      <c r="AL40" s="7">
        <v>0</v>
      </c>
      <c r="AM40" s="1">
        <v>888</v>
      </c>
      <c r="AN40" s="1">
        <v>0</v>
      </c>
      <c r="AO40" s="1">
        <v>888</v>
      </c>
      <c r="AP40" s="1">
        <v>0</v>
      </c>
      <c r="AQ40" s="1">
        <v>0</v>
      </c>
      <c r="AR40" s="1">
        <v>2.2200000000000001E-2</v>
      </c>
      <c r="AS40" s="1">
        <v>3.8600000000000002E-2</v>
      </c>
      <c r="AT40" s="1">
        <v>1.6999999999999999E-3</v>
      </c>
      <c r="AU40" s="1">
        <v>0</v>
      </c>
      <c r="AV40" s="1">
        <v>2.2599999999999999E-2</v>
      </c>
      <c r="AW40" s="1">
        <v>3.6900000000000002E-2</v>
      </c>
      <c r="AX40" s="1">
        <v>1.6000000000000001E-3</v>
      </c>
      <c r="AY40" s="1">
        <v>0</v>
      </c>
      <c r="AZ40" s="1">
        <v>789</v>
      </c>
      <c r="BA40" s="1">
        <v>789</v>
      </c>
      <c r="BB40" s="1">
        <v>789</v>
      </c>
      <c r="BC40" s="1">
        <v>789</v>
      </c>
      <c r="BD40" s="1">
        <v>789</v>
      </c>
      <c r="BE40" s="1">
        <v>789</v>
      </c>
      <c r="BF40" s="1">
        <v>789</v>
      </c>
      <c r="BG40" s="1">
        <v>789</v>
      </c>
      <c r="BH40" s="13">
        <f t="shared" si="9"/>
        <v>3.7750000000000006E-2</v>
      </c>
      <c r="BI40" s="13">
        <f t="shared" si="6"/>
        <v>1.65E-3</v>
      </c>
      <c r="BJ40" s="21">
        <f t="shared" si="7"/>
        <v>7.0710678118654632E-5</v>
      </c>
      <c r="BK40" s="22">
        <f>BJ40/BI40*100</f>
        <v>4.2854956435548264</v>
      </c>
      <c r="BL40" s="1">
        <v>2</v>
      </c>
      <c r="BM40" s="1">
        <v>0</v>
      </c>
      <c r="BN40" s="1">
        <v>0</v>
      </c>
    </row>
    <row r="41" spans="1:66" x14ac:dyDescent="0.2">
      <c r="A41" s="1">
        <v>40</v>
      </c>
      <c r="B41" s="6">
        <v>2</v>
      </c>
      <c r="C41" s="1">
        <v>2</v>
      </c>
      <c r="D41" s="3" t="s">
        <v>320</v>
      </c>
      <c r="E41" s="2" t="s">
        <v>64</v>
      </c>
      <c r="F41" s="1">
        <v>1</v>
      </c>
      <c r="G41" s="3" t="s">
        <v>321</v>
      </c>
      <c r="H41" s="4" t="s">
        <v>322</v>
      </c>
      <c r="I41" s="2" t="s">
        <v>193</v>
      </c>
      <c r="J41" s="1">
        <v>8</v>
      </c>
      <c r="K41" s="1">
        <v>3</v>
      </c>
      <c r="L41" s="4" t="s">
        <v>323</v>
      </c>
      <c r="M41" s="1">
        <v>1</v>
      </c>
      <c r="N41" s="2" t="s">
        <v>193</v>
      </c>
      <c r="O41" s="1">
        <v>8</v>
      </c>
      <c r="P41" s="1">
        <v>4</v>
      </c>
      <c r="Q41" s="2" t="s">
        <v>324</v>
      </c>
      <c r="R41" s="1">
        <v>7</v>
      </c>
      <c r="S41" s="2" t="s">
        <v>211</v>
      </c>
      <c r="T41" s="1">
        <v>2</v>
      </c>
      <c r="U41" s="5" t="s">
        <v>325</v>
      </c>
      <c r="V41" s="1">
        <v>13</v>
      </c>
      <c r="W41" s="5" t="s">
        <v>92</v>
      </c>
      <c r="X41" s="1">
        <v>5</v>
      </c>
      <c r="Y41" s="2" t="s">
        <v>326</v>
      </c>
      <c r="Z41" s="5" t="s">
        <v>327</v>
      </c>
      <c r="AA41" s="6">
        <v>9.99</v>
      </c>
      <c r="AB41" s="6" t="s">
        <v>298</v>
      </c>
      <c r="AC41" s="1">
        <v>1.01</v>
      </c>
      <c r="AD41" s="3" t="s">
        <v>328</v>
      </c>
      <c r="AE41" s="3" t="s">
        <v>329</v>
      </c>
      <c r="AF41" s="1">
        <v>1</v>
      </c>
      <c r="AG41" s="3" t="s">
        <v>330</v>
      </c>
      <c r="AH41" s="1">
        <v>1</v>
      </c>
      <c r="AI41" s="1">
        <v>789</v>
      </c>
      <c r="AJ41" s="1">
        <v>0</v>
      </c>
      <c r="AK41" s="1" t="s">
        <v>331</v>
      </c>
      <c r="AL41" s="1">
        <v>1</v>
      </c>
      <c r="AM41" s="1">
        <v>789</v>
      </c>
      <c r="AN41" s="1">
        <v>0</v>
      </c>
      <c r="AO41" s="1">
        <v>789</v>
      </c>
      <c r="AP41" s="1">
        <v>0</v>
      </c>
      <c r="AQ41" s="1">
        <v>0</v>
      </c>
      <c r="AR41" s="13">
        <v>2.1000000000000001E-2</v>
      </c>
      <c r="AS41" s="1">
        <v>7.8799999999999995E-2</v>
      </c>
      <c r="AT41" s="1">
        <v>3.8E-3</v>
      </c>
      <c r="AU41" s="1">
        <v>0</v>
      </c>
      <c r="AV41" s="1">
        <v>2.6100000000000002E-2</v>
      </c>
      <c r="AW41" s="1">
        <v>6.83E-2</v>
      </c>
      <c r="AX41" s="1">
        <v>2.5999999999999999E-3</v>
      </c>
      <c r="AY41" s="1">
        <v>0</v>
      </c>
      <c r="AZ41" s="1">
        <v>789</v>
      </c>
      <c r="BA41" s="1">
        <v>789</v>
      </c>
      <c r="BB41" s="1">
        <v>789</v>
      </c>
      <c r="BC41" s="1">
        <v>789</v>
      </c>
      <c r="BD41" s="1">
        <v>789</v>
      </c>
      <c r="BE41" s="1">
        <v>789</v>
      </c>
      <c r="BF41" s="1">
        <v>789</v>
      </c>
      <c r="BG41" s="1">
        <v>789</v>
      </c>
      <c r="BH41" s="13">
        <f t="shared" si="9"/>
        <v>7.3550000000000004E-2</v>
      </c>
      <c r="BI41" s="1">
        <f t="shared" si="6"/>
        <v>3.1999999999999997E-3</v>
      </c>
      <c r="BJ41" s="13">
        <f t="shared" si="7"/>
        <v>8.485281374238571E-4</v>
      </c>
      <c r="BK41" s="14">
        <f t="shared" si="8"/>
        <v>26.516504294495537</v>
      </c>
      <c r="BL41" s="1">
        <v>2</v>
      </c>
      <c r="BM41" s="1">
        <v>0</v>
      </c>
      <c r="BN41" s="1">
        <v>0</v>
      </c>
    </row>
    <row r="42" spans="1:66" x14ac:dyDescent="0.2">
      <c r="A42" s="1">
        <v>41</v>
      </c>
      <c r="B42" s="6">
        <v>2</v>
      </c>
      <c r="C42" s="1">
        <v>2</v>
      </c>
      <c r="D42" s="3" t="s">
        <v>332</v>
      </c>
      <c r="E42" s="2" t="s">
        <v>86</v>
      </c>
      <c r="F42" s="1">
        <v>2</v>
      </c>
      <c r="G42" s="3" t="s">
        <v>297</v>
      </c>
      <c r="H42" s="4" t="s">
        <v>130</v>
      </c>
      <c r="I42" s="2" t="s">
        <v>131</v>
      </c>
      <c r="J42" s="1">
        <v>4</v>
      </c>
      <c r="K42" s="1">
        <v>4</v>
      </c>
      <c r="L42" s="4" t="s">
        <v>171</v>
      </c>
      <c r="M42" s="1">
        <v>1</v>
      </c>
      <c r="N42" s="2" t="s">
        <v>131</v>
      </c>
      <c r="O42" s="1">
        <v>3</v>
      </c>
      <c r="P42" s="1">
        <v>2</v>
      </c>
      <c r="Q42" s="2" t="s">
        <v>210</v>
      </c>
      <c r="R42" s="1">
        <v>5</v>
      </c>
      <c r="S42" s="2" t="s">
        <v>211</v>
      </c>
      <c r="T42" s="1">
        <v>2</v>
      </c>
      <c r="U42" s="5" t="s">
        <v>212</v>
      </c>
      <c r="V42" s="1">
        <v>9</v>
      </c>
      <c r="W42" s="5" t="s">
        <v>134</v>
      </c>
      <c r="X42" s="1">
        <v>1</v>
      </c>
      <c r="Y42" s="2" t="s">
        <v>213</v>
      </c>
      <c r="Z42" s="5" t="s">
        <v>214</v>
      </c>
      <c r="AA42" s="6">
        <v>3.99</v>
      </c>
      <c r="AB42" s="6" t="s">
        <v>333</v>
      </c>
      <c r="AC42" s="1">
        <v>6.35</v>
      </c>
      <c r="AD42" s="3" t="s">
        <v>334</v>
      </c>
      <c r="AE42" s="1">
        <v>789</v>
      </c>
      <c r="AF42" s="1">
        <v>0</v>
      </c>
      <c r="AG42" s="1">
        <v>789</v>
      </c>
      <c r="AH42" s="1">
        <v>0</v>
      </c>
      <c r="AI42" s="1">
        <v>789</v>
      </c>
      <c r="AJ42" s="1">
        <v>0</v>
      </c>
      <c r="AK42" s="7">
        <v>888</v>
      </c>
      <c r="AL42" s="7">
        <v>0</v>
      </c>
      <c r="AM42" s="1">
        <v>888</v>
      </c>
      <c r="AN42" s="1">
        <v>0</v>
      </c>
      <c r="AO42" s="1">
        <v>888</v>
      </c>
      <c r="AP42" s="1">
        <v>0</v>
      </c>
      <c r="AQ42" s="1">
        <v>0</v>
      </c>
      <c r="AR42" s="1">
        <v>2.29E-2</v>
      </c>
      <c r="AS42" s="1">
        <v>0.32250000000000001</v>
      </c>
      <c r="AT42" s="1">
        <v>1.41E-2</v>
      </c>
      <c r="AU42" s="1">
        <v>0</v>
      </c>
      <c r="AV42" s="1">
        <v>2.63E-2</v>
      </c>
      <c r="AW42" s="1">
        <v>4.0399999999999998E-2</v>
      </c>
      <c r="AX42" s="1">
        <v>1.5E-3</v>
      </c>
      <c r="AY42" s="1">
        <v>0</v>
      </c>
      <c r="AZ42" s="1">
        <v>789</v>
      </c>
      <c r="BA42" s="1">
        <v>789</v>
      </c>
      <c r="BB42" s="1">
        <v>789</v>
      </c>
      <c r="BC42" s="1">
        <v>789</v>
      </c>
      <c r="BD42" s="1">
        <v>789</v>
      </c>
      <c r="BE42" s="1">
        <v>789</v>
      </c>
      <c r="BF42" s="1">
        <v>789</v>
      </c>
      <c r="BG42" s="1">
        <v>789</v>
      </c>
      <c r="BH42" s="13">
        <f t="shared" si="9"/>
        <v>0.18145</v>
      </c>
      <c r="BI42" s="1">
        <f t="shared" si="6"/>
        <v>7.7999999999999996E-3</v>
      </c>
      <c r="BJ42" s="13">
        <f t="shared" si="7"/>
        <v>8.9095454429505005E-3</v>
      </c>
      <c r="BK42" s="19">
        <f t="shared" si="8"/>
        <v>114.22494157628846</v>
      </c>
      <c r="BL42" s="1">
        <v>2</v>
      </c>
      <c r="BM42" s="1">
        <v>0</v>
      </c>
      <c r="BN42" s="1">
        <v>0</v>
      </c>
    </row>
    <row r="43" spans="1:66" x14ac:dyDescent="0.2">
      <c r="A43" s="1">
        <v>42</v>
      </c>
      <c r="B43" s="6">
        <v>1</v>
      </c>
      <c r="C43" s="1">
        <v>1</v>
      </c>
      <c r="D43" s="3" t="s">
        <v>335</v>
      </c>
      <c r="E43" s="2" t="s">
        <v>64</v>
      </c>
      <c r="F43" s="1">
        <v>1</v>
      </c>
      <c r="G43" s="3" t="s">
        <v>336</v>
      </c>
      <c r="H43" s="20">
        <v>888</v>
      </c>
      <c r="I43" s="2" t="s">
        <v>52</v>
      </c>
      <c r="J43" s="1">
        <v>14</v>
      </c>
      <c r="K43" s="1">
        <v>3</v>
      </c>
      <c r="L43" s="4" t="s">
        <v>337</v>
      </c>
      <c r="M43" s="1">
        <v>1</v>
      </c>
      <c r="N43" s="2" t="s">
        <v>54</v>
      </c>
      <c r="O43" s="1">
        <v>1</v>
      </c>
      <c r="P43" s="1">
        <v>1</v>
      </c>
      <c r="Q43" s="2" t="s">
        <v>210</v>
      </c>
      <c r="R43" s="1">
        <v>5</v>
      </c>
      <c r="S43" s="2" t="s">
        <v>211</v>
      </c>
      <c r="T43" s="1">
        <v>2</v>
      </c>
      <c r="U43" s="5" t="s">
        <v>212</v>
      </c>
      <c r="V43" s="1">
        <v>9</v>
      </c>
      <c r="W43" s="5" t="s">
        <v>134</v>
      </c>
      <c r="X43" s="1">
        <v>1</v>
      </c>
      <c r="Y43" s="2" t="s">
        <v>213</v>
      </c>
      <c r="Z43" s="5" t="s">
        <v>214</v>
      </c>
      <c r="AA43" s="6">
        <v>7.51</v>
      </c>
      <c r="AB43" s="6" t="s">
        <v>338</v>
      </c>
      <c r="AC43" s="1">
        <v>2</v>
      </c>
      <c r="AD43" s="3" t="s">
        <v>339</v>
      </c>
      <c r="AE43" s="3" t="s">
        <v>329</v>
      </c>
      <c r="AF43" s="1">
        <v>1</v>
      </c>
      <c r="AG43" s="1">
        <v>789</v>
      </c>
      <c r="AH43" s="1">
        <v>0</v>
      </c>
      <c r="AI43" s="1">
        <v>789</v>
      </c>
      <c r="AJ43" s="1">
        <v>0</v>
      </c>
      <c r="AK43" s="7">
        <v>888</v>
      </c>
      <c r="AL43" s="7">
        <v>0</v>
      </c>
      <c r="AM43" s="1">
        <v>888</v>
      </c>
      <c r="AN43" s="1">
        <v>0</v>
      </c>
      <c r="AO43" s="1">
        <v>888</v>
      </c>
      <c r="AP43" s="1">
        <v>0</v>
      </c>
      <c r="AQ43" s="1">
        <v>0</v>
      </c>
      <c r="AR43" s="13">
        <v>2.3E-2</v>
      </c>
      <c r="AS43" s="1">
        <v>1.24E-2</v>
      </c>
      <c r="AT43" s="1">
        <v>5.0000000000000001E-4</v>
      </c>
      <c r="AU43" s="1">
        <v>0</v>
      </c>
      <c r="AV43" s="1">
        <v>2.4799999999999999E-2</v>
      </c>
      <c r="AW43" s="1">
        <v>1.24E-2</v>
      </c>
      <c r="AX43" s="1">
        <v>5.0000000000000001E-4</v>
      </c>
      <c r="AY43" s="1">
        <v>0</v>
      </c>
      <c r="AZ43" s="1">
        <v>789</v>
      </c>
      <c r="BA43" s="1">
        <v>789</v>
      </c>
      <c r="BB43" s="1">
        <v>789</v>
      </c>
      <c r="BC43" s="1">
        <v>789</v>
      </c>
      <c r="BD43" s="1">
        <v>789</v>
      </c>
      <c r="BE43" s="1">
        <v>789</v>
      </c>
      <c r="BF43" s="1">
        <v>789</v>
      </c>
      <c r="BG43" s="1">
        <v>789</v>
      </c>
      <c r="BH43" s="13">
        <f t="shared" si="9"/>
        <v>1.24E-2</v>
      </c>
      <c r="BI43" s="1">
        <f t="shared" si="6"/>
        <v>5.0000000000000001E-4</v>
      </c>
      <c r="BJ43" s="1">
        <f t="shared" si="7"/>
        <v>0</v>
      </c>
      <c r="BK43" s="18">
        <f t="shared" si="8"/>
        <v>0</v>
      </c>
      <c r="BL43" s="1">
        <v>2</v>
      </c>
      <c r="BM43" s="1">
        <v>0</v>
      </c>
      <c r="BN43" s="1">
        <v>0</v>
      </c>
    </row>
    <row r="44" spans="1:66" x14ac:dyDescent="0.2">
      <c r="A44" s="1">
        <v>43</v>
      </c>
      <c r="B44" s="6">
        <v>2</v>
      </c>
      <c r="C44" s="1">
        <v>2</v>
      </c>
      <c r="D44" s="3" t="s">
        <v>340</v>
      </c>
      <c r="E44" s="2" t="s">
        <v>64</v>
      </c>
      <c r="F44" s="1">
        <v>1</v>
      </c>
      <c r="G44" s="3" t="s">
        <v>341</v>
      </c>
      <c r="H44" s="20">
        <v>888</v>
      </c>
      <c r="I44" s="2" t="s">
        <v>177</v>
      </c>
      <c r="J44" s="1">
        <v>6</v>
      </c>
      <c r="K44" s="1">
        <v>2</v>
      </c>
      <c r="L44" s="4" t="s">
        <v>342</v>
      </c>
      <c r="M44" s="1">
        <v>1</v>
      </c>
      <c r="N44" s="2">
        <v>789</v>
      </c>
      <c r="O44" s="1">
        <v>789</v>
      </c>
      <c r="P44" s="2">
        <v>789</v>
      </c>
      <c r="Q44" s="2" t="s">
        <v>210</v>
      </c>
      <c r="R44" s="1">
        <v>5</v>
      </c>
      <c r="S44" s="2" t="s">
        <v>211</v>
      </c>
      <c r="T44" s="1">
        <v>2</v>
      </c>
      <c r="U44" s="5" t="s">
        <v>220</v>
      </c>
      <c r="V44" s="1">
        <v>10</v>
      </c>
      <c r="W44" s="5" t="s">
        <v>134</v>
      </c>
      <c r="X44" s="1">
        <v>1</v>
      </c>
      <c r="Y44" s="2" t="s">
        <v>221</v>
      </c>
      <c r="Z44" s="5" t="s">
        <v>222</v>
      </c>
      <c r="AA44" s="6">
        <v>9.99</v>
      </c>
      <c r="AB44" s="6" t="s">
        <v>343</v>
      </c>
      <c r="AC44" s="1">
        <v>1.06</v>
      </c>
      <c r="AD44" s="3" t="s">
        <v>344</v>
      </c>
      <c r="AE44" s="1">
        <v>789</v>
      </c>
      <c r="AF44" s="1">
        <v>0</v>
      </c>
      <c r="AG44" s="1">
        <v>789</v>
      </c>
      <c r="AH44" s="1">
        <v>0</v>
      </c>
      <c r="AI44" s="3" t="s">
        <v>345</v>
      </c>
      <c r="AJ44" s="1">
        <v>1</v>
      </c>
      <c r="AK44" s="1">
        <v>14002</v>
      </c>
      <c r="AL44" s="7">
        <v>1</v>
      </c>
      <c r="AM44" s="1">
        <v>789</v>
      </c>
      <c r="AN44" s="1">
        <v>0</v>
      </c>
      <c r="AO44" s="1">
        <v>789</v>
      </c>
      <c r="AP44" s="1">
        <v>0</v>
      </c>
      <c r="AQ44" s="1">
        <v>0</v>
      </c>
      <c r="AR44" s="1">
        <v>2.3900000000000001E-2</v>
      </c>
      <c r="AS44" s="1">
        <v>2.64E-2</v>
      </c>
      <c r="AT44" s="1">
        <v>1.1000000000000001E-3</v>
      </c>
      <c r="AU44" s="1">
        <v>0</v>
      </c>
      <c r="AV44" s="1">
        <v>2.6100000000000002E-2</v>
      </c>
      <c r="AW44" s="13">
        <v>2E-3</v>
      </c>
      <c r="AX44" s="1">
        <v>1E-4</v>
      </c>
      <c r="AY44" s="1">
        <v>0</v>
      </c>
      <c r="AZ44" s="1">
        <v>789</v>
      </c>
      <c r="BA44" s="1">
        <v>789</v>
      </c>
      <c r="BB44" s="1">
        <v>789</v>
      </c>
      <c r="BC44" s="1">
        <v>789</v>
      </c>
      <c r="BD44" s="1">
        <v>789</v>
      </c>
      <c r="BE44" s="1">
        <v>789</v>
      </c>
      <c r="BF44" s="1">
        <v>789</v>
      </c>
      <c r="BG44" s="1">
        <v>789</v>
      </c>
      <c r="BH44" s="13">
        <f t="shared" si="9"/>
        <v>1.4200000000000001E-2</v>
      </c>
      <c r="BI44" s="1">
        <f t="shared" si="6"/>
        <v>6.0000000000000006E-4</v>
      </c>
      <c r="BJ44" s="13">
        <f t="shared" si="7"/>
        <v>7.0710678118654751E-4</v>
      </c>
      <c r="BK44" s="19">
        <f t="shared" si="8"/>
        <v>117.8511301977579</v>
      </c>
      <c r="BL44" s="1">
        <v>2</v>
      </c>
      <c r="BM44" s="1">
        <v>0</v>
      </c>
      <c r="BN44" s="1">
        <v>0</v>
      </c>
    </row>
    <row r="45" spans="1:66" x14ac:dyDescent="0.2">
      <c r="A45" s="1">
        <v>44</v>
      </c>
      <c r="B45" s="6">
        <v>2</v>
      </c>
      <c r="C45" s="1">
        <v>2</v>
      </c>
      <c r="D45" s="3" t="s">
        <v>346</v>
      </c>
      <c r="E45" s="2" t="s">
        <v>64</v>
      </c>
      <c r="F45" s="1">
        <v>1</v>
      </c>
      <c r="G45" s="3" t="s">
        <v>347</v>
      </c>
      <c r="H45" s="20" t="s">
        <v>348</v>
      </c>
      <c r="I45" s="2" t="s">
        <v>349</v>
      </c>
      <c r="J45" s="1">
        <v>15</v>
      </c>
      <c r="K45" s="1">
        <v>1</v>
      </c>
      <c r="L45" s="4" t="s">
        <v>350</v>
      </c>
      <c r="M45" s="1">
        <v>1</v>
      </c>
      <c r="N45" s="2" t="s">
        <v>351</v>
      </c>
      <c r="O45" s="1">
        <v>7</v>
      </c>
      <c r="P45" s="1">
        <v>4</v>
      </c>
      <c r="Q45" s="2" t="s">
        <v>210</v>
      </c>
      <c r="R45" s="1">
        <v>5</v>
      </c>
      <c r="S45" s="2" t="s">
        <v>211</v>
      </c>
      <c r="T45" s="1">
        <v>2</v>
      </c>
      <c r="U45" s="5" t="s">
        <v>212</v>
      </c>
      <c r="V45" s="1">
        <v>9</v>
      </c>
      <c r="W45" s="5" t="s">
        <v>134</v>
      </c>
      <c r="X45" s="1">
        <v>1</v>
      </c>
      <c r="Y45" s="2" t="s">
        <v>213</v>
      </c>
      <c r="Z45" s="5" t="s">
        <v>214</v>
      </c>
      <c r="AA45" s="6">
        <v>888</v>
      </c>
      <c r="AB45" s="6" t="s">
        <v>195</v>
      </c>
      <c r="AC45" s="1">
        <v>1.41</v>
      </c>
      <c r="AD45" s="3" t="s">
        <v>352</v>
      </c>
      <c r="AE45" s="1">
        <v>789</v>
      </c>
      <c r="AF45" s="1">
        <v>0</v>
      </c>
      <c r="AG45" s="1">
        <v>789</v>
      </c>
      <c r="AH45" s="1">
        <v>0</v>
      </c>
      <c r="AI45" s="3" t="s">
        <v>353</v>
      </c>
      <c r="AJ45" s="1">
        <v>1</v>
      </c>
      <c r="AK45" s="7">
        <v>789</v>
      </c>
      <c r="AL45" s="7">
        <v>0</v>
      </c>
      <c r="AM45" s="1">
        <v>789</v>
      </c>
      <c r="AN45" s="1">
        <v>0</v>
      </c>
      <c r="AO45" s="1" t="s">
        <v>354</v>
      </c>
      <c r="AP45" s="1">
        <v>1</v>
      </c>
      <c r="AQ45" s="1">
        <v>0</v>
      </c>
      <c r="AR45" s="1">
        <v>2.3300000000000001E-2</v>
      </c>
      <c r="AS45" s="1">
        <v>1.5900000000000001E-2</v>
      </c>
      <c r="AT45" s="1">
        <v>6.9999999999999999E-4</v>
      </c>
      <c r="AU45" s="1">
        <v>0</v>
      </c>
      <c r="AV45" s="13">
        <v>2.9000000000000001E-2</v>
      </c>
      <c r="AW45" s="1">
        <v>1.9400000000000001E-2</v>
      </c>
      <c r="AX45" s="1">
        <v>6.9999999999999999E-4</v>
      </c>
      <c r="AY45" s="1">
        <v>0</v>
      </c>
      <c r="AZ45" s="1">
        <v>789</v>
      </c>
      <c r="BA45" s="1">
        <v>789</v>
      </c>
      <c r="BB45" s="1">
        <v>789</v>
      </c>
      <c r="BC45" s="1">
        <v>789</v>
      </c>
      <c r="BD45" s="1">
        <v>789</v>
      </c>
      <c r="BE45" s="1">
        <v>789</v>
      </c>
      <c r="BF45" s="1">
        <v>789</v>
      </c>
      <c r="BG45" s="1">
        <v>789</v>
      </c>
      <c r="BH45" s="13">
        <f t="shared" si="9"/>
        <v>1.7649999999999999E-2</v>
      </c>
      <c r="BI45" s="1">
        <f t="shared" si="6"/>
        <v>6.9999999999999999E-4</v>
      </c>
      <c r="BJ45" s="1">
        <f t="shared" si="7"/>
        <v>0</v>
      </c>
      <c r="BK45" s="18">
        <f t="shared" si="8"/>
        <v>0</v>
      </c>
      <c r="BL45" s="1">
        <v>2</v>
      </c>
      <c r="BM45" s="1">
        <v>0</v>
      </c>
      <c r="BN45" s="1">
        <v>0</v>
      </c>
    </row>
    <row r="46" spans="1:66" x14ac:dyDescent="0.2">
      <c r="A46" s="1">
        <v>45</v>
      </c>
      <c r="B46" s="6">
        <v>2</v>
      </c>
      <c r="C46" s="1">
        <v>2</v>
      </c>
      <c r="D46" s="3" t="s">
        <v>355</v>
      </c>
      <c r="E46" s="2" t="s">
        <v>64</v>
      </c>
      <c r="F46" s="1">
        <v>1</v>
      </c>
      <c r="G46" s="3" t="s">
        <v>356</v>
      </c>
      <c r="H46" s="20" t="s">
        <v>357</v>
      </c>
      <c r="I46" s="2" t="s">
        <v>183</v>
      </c>
      <c r="J46" s="1">
        <v>7</v>
      </c>
      <c r="K46" s="1">
        <v>8</v>
      </c>
      <c r="L46" s="4" t="s">
        <v>358</v>
      </c>
      <c r="M46" s="1">
        <v>1</v>
      </c>
      <c r="N46" s="2" t="s">
        <v>183</v>
      </c>
      <c r="O46" s="1">
        <v>4</v>
      </c>
      <c r="P46" s="1">
        <v>1</v>
      </c>
      <c r="Q46" s="2" t="s">
        <v>359</v>
      </c>
      <c r="R46" s="1">
        <v>8</v>
      </c>
      <c r="S46" s="2" t="s">
        <v>211</v>
      </c>
      <c r="T46" s="1">
        <v>2</v>
      </c>
      <c r="U46" s="5" t="s">
        <v>360</v>
      </c>
      <c r="V46" s="1">
        <v>14</v>
      </c>
      <c r="W46" s="5" t="s">
        <v>186</v>
      </c>
      <c r="X46" s="1">
        <v>4</v>
      </c>
      <c r="Y46" s="5" t="s">
        <v>361</v>
      </c>
      <c r="Z46" s="5" t="s">
        <v>362</v>
      </c>
      <c r="AA46" s="6">
        <v>9.9990000000000006</v>
      </c>
      <c r="AB46" s="1" t="s">
        <v>363</v>
      </c>
      <c r="AC46" s="1">
        <v>7.05</v>
      </c>
      <c r="AD46" s="3" t="s">
        <v>364</v>
      </c>
      <c r="AE46" s="1">
        <v>789</v>
      </c>
      <c r="AF46" s="1">
        <v>0</v>
      </c>
      <c r="AG46" s="1">
        <v>789</v>
      </c>
      <c r="AH46" s="1">
        <v>0</v>
      </c>
      <c r="AI46" s="1">
        <v>789</v>
      </c>
      <c r="AJ46" s="1">
        <v>0</v>
      </c>
      <c r="AK46" s="7">
        <v>888</v>
      </c>
      <c r="AL46" s="7">
        <v>0</v>
      </c>
      <c r="AM46" s="1">
        <v>888</v>
      </c>
      <c r="AN46" s="1">
        <v>0</v>
      </c>
      <c r="AO46" s="1">
        <v>888</v>
      </c>
      <c r="AP46" s="1">
        <v>0</v>
      </c>
      <c r="AQ46" s="1">
        <v>0</v>
      </c>
      <c r="AR46" s="1">
        <v>2.0199999999999999E-2</v>
      </c>
      <c r="AS46" s="1">
        <v>0.32069999999999999</v>
      </c>
      <c r="AT46" s="1">
        <v>1.5900000000000001E-2</v>
      </c>
      <c r="AU46" s="1">
        <v>0</v>
      </c>
      <c r="AV46" s="1">
        <v>2.0899999999999998E-2</v>
      </c>
      <c r="AW46" s="1">
        <v>0.1996</v>
      </c>
      <c r="AX46" s="1">
        <v>9.5999999999999992E-3</v>
      </c>
      <c r="AY46" s="1">
        <v>0</v>
      </c>
      <c r="AZ46" s="1">
        <v>789</v>
      </c>
      <c r="BA46" s="1">
        <v>789</v>
      </c>
      <c r="BB46" s="1">
        <v>789</v>
      </c>
      <c r="BC46" s="1">
        <v>789</v>
      </c>
      <c r="BD46" s="1">
        <v>789</v>
      </c>
      <c r="BE46" s="1">
        <v>789</v>
      </c>
      <c r="BF46" s="1">
        <v>789</v>
      </c>
      <c r="BG46" s="1">
        <v>789</v>
      </c>
      <c r="BH46" s="13">
        <f t="shared" si="9"/>
        <v>0.26014999999999999</v>
      </c>
      <c r="BI46" s="13">
        <f t="shared" si="6"/>
        <v>1.2750000000000001E-2</v>
      </c>
      <c r="BJ46" s="13">
        <f t="shared" si="7"/>
        <v>4.4547727214752433E-3</v>
      </c>
      <c r="BK46" s="14">
        <f t="shared" si="8"/>
        <v>34.939393893923473</v>
      </c>
      <c r="BL46" s="1">
        <v>2</v>
      </c>
      <c r="BM46" s="1">
        <v>0</v>
      </c>
      <c r="BN46" s="1">
        <v>0</v>
      </c>
    </row>
    <row r="47" spans="1:66" x14ac:dyDescent="0.2">
      <c r="AD47" s="11"/>
      <c r="AE47" s="12"/>
      <c r="AF47" s="12"/>
      <c r="AG47" s="12"/>
      <c r="AH47" s="12"/>
      <c r="AI47" s="12"/>
      <c r="AJ47" s="12"/>
      <c r="BL47"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6076A-A863-D740-B699-49EAC39091C0}">
  <dimension ref="A1:F71"/>
  <sheetViews>
    <sheetView tabSelected="1" zoomScale="110" zoomScaleNormal="110" workbookViewId="0">
      <pane ySplit="1" topLeftCell="A2" activePane="bottomLeft" state="frozen"/>
      <selection pane="bottomLeft" activeCell="A2" sqref="A2"/>
    </sheetView>
  </sheetViews>
  <sheetFormatPr baseColWidth="10" defaultColWidth="11.5" defaultRowHeight="15" x14ac:dyDescent="0.2"/>
  <cols>
    <col min="1" max="1" width="17.83203125" customWidth="1"/>
    <col min="2" max="2" width="49.33203125" customWidth="1"/>
    <col min="3" max="3" width="15" customWidth="1"/>
    <col min="4" max="4" width="25.1640625" customWidth="1"/>
    <col min="5" max="5" width="11.5" style="25"/>
  </cols>
  <sheetData>
    <row r="1" spans="1:6" x14ac:dyDescent="0.2">
      <c r="A1" s="23" t="s">
        <v>387</v>
      </c>
      <c r="B1" s="23" t="s">
        <v>388</v>
      </c>
      <c r="C1" s="23" t="s">
        <v>389</v>
      </c>
      <c r="D1" s="23" t="s">
        <v>390</v>
      </c>
      <c r="E1" s="23"/>
      <c r="F1" s="23"/>
    </row>
    <row r="2" spans="1:6" x14ac:dyDescent="0.2">
      <c r="A2" s="23" t="s">
        <v>0</v>
      </c>
      <c r="B2" s="23" t="s">
        <v>391</v>
      </c>
      <c r="C2" s="23" t="s">
        <v>392</v>
      </c>
      <c r="D2" s="23" t="s">
        <v>393</v>
      </c>
      <c r="F2" s="23"/>
    </row>
    <row r="3" spans="1:6" x14ac:dyDescent="0.2">
      <c r="A3" s="23" t="s">
        <v>1</v>
      </c>
      <c r="B3" s="23" t="s">
        <v>394</v>
      </c>
      <c r="C3" s="23" t="s">
        <v>392</v>
      </c>
      <c r="D3" s="23" t="s">
        <v>393</v>
      </c>
      <c r="E3" s="23"/>
      <c r="F3" s="23"/>
    </row>
    <row r="4" spans="1:6" x14ac:dyDescent="0.2">
      <c r="A4" s="23" t="s">
        <v>2</v>
      </c>
      <c r="B4" s="23" t="s">
        <v>395</v>
      </c>
      <c r="C4" s="23" t="s">
        <v>392</v>
      </c>
      <c r="D4" s="23" t="s">
        <v>393</v>
      </c>
      <c r="E4" s="23"/>
      <c r="F4" s="23"/>
    </row>
    <row r="5" spans="1:6" x14ac:dyDescent="0.2">
      <c r="A5" s="23" t="s">
        <v>3</v>
      </c>
      <c r="B5" s="23" t="s">
        <v>396</v>
      </c>
      <c r="C5" s="23" t="s">
        <v>397</v>
      </c>
      <c r="D5" s="23" t="s">
        <v>393</v>
      </c>
      <c r="E5" s="23"/>
      <c r="F5" s="23"/>
    </row>
    <row r="6" spans="1:6" x14ac:dyDescent="0.2">
      <c r="A6" s="23" t="s">
        <v>4</v>
      </c>
      <c r="B6" s="23" t="s">
        <v>398</v>
      </c>
      <c r="C6" s="23" t="s">
        <v>397</v>
      </c>
      <c r="D6" s="23" t="s">
        <v>393</v>
      </c>
      <c r="E6" s="23"/>
      <c r="F6" s="23"/>
    </row>
    <row r="7" spans="1:6" x14ac:dyDescent="0.2">
      <c r="A7" s="23" t="s">
        <v>5</v>
      </c>
      <c r="B7" s="23" t="s">
        <v>399</v>
      </c>
      <c r="C7" s="23" t="s">
        <v>400</v>
      </c>
      <c r="D7" s="23" t="s">
        <v>401</v>
      </c>
      <c r="E7" s="23"/>
      <c r="F7" s="23"/>
    </row>
    <row r="8" spans="1:6" x14ac:dyDescent="0.2">
      <c r="A8" s="23" t="s">
        <v>6</v>
      </c>
      <c r="B8" s="23" t="s">
        <v>402</v>
      </c>
      <c r="C8" s="23" t="s">
        <v>397</v>
      </c>
      <c r="D8" s="23" t="s">
        <v>393</v>
      </c>
      <c r="E8" s="23"/>
      <c r="F8" s="23"/>
    </row>
    <row r="9" spans="1:6" x14ac:dyDescent="0.2">
      <c r="A9" s="23" t="s">
        <v>7</v>
      </c>
      <c r="B9" s="23" t="s">
        <v>403</v>
      </c>
      <c r="C9" s="23" t="s">
        <v>397</v>
      </c>
      <c r="D9" s="23" t="s">
        <v>393</v>
      </c>
      <c r="E9" s="23"/>
      <c r="F9" s="23"/>
    </row>
    <row r="10" spans="1:6" x14ac:dyDescent="0.2">
      <c r="A10" s="23" t="s">
        <v>365</v>
      </c>
      <c r="B10" s="23" t="s">
        <v>404</v>
      </c>
      <c r="C10" s="23" t="s">
        <v>397</v>
      </c>
      <c r="D10" s="23" t="s">
        <v>393</v>
      </c>
      <c r="E10" s="23"/>
      <c r="F10" s="23"/>
    </row>
    <row r="11" spans="1:6" x14ac:dyDescent="0.2">
      <c r="A11" s="23" t="s">
        <v>367</v>
      </c>
      <c r="B11" s="23" t="s">
        <v>404</v>
      </c>
      <c r="C11" s="23" t="s">
        <v>400</v>
      </c>
      <c r="D11" s="23" t="s">
        <v>405</v>
      </c>
      <c r="E11" s="23"/>
      <c r="F11" s="23"/>
    </row>
    <row r="12" spans="1:6" x14ac:dyDescent="0.2">
      <c r="A12" s="23" t="s">
        <v>366</v>
      </c>
      <c r="B12" s="23" t="s">
        <v>406</v>
      </c>
      <c r="C12" s="23" t="s">
        <v>400</v>
      </c>
      <c r="D12" s="23" t="s">
        <v>407</v>
      </c>
      <c r="E12" s="23"/>
      <c r="F12" s="23"/>
    </row>
    <row r="13" spans="1:6" x14ac:dyDescent="0.2">
      <c r="A13" s="23" t="s">
        <v>8</v>
      </c>
      <c r="B13" s="23" t="s">
        <v>408</v>
      </c>
      <c r="C13" s="23" t="s">
        <v>397</v>
      </c>
      <c r="D13" s="23" t="s">
        <v>393</v>
      </c>
      <c r="E13" s="23"/>
      <c r="F13" s="23"/>
    </row>
    <row r="14" spans="1:6" x14ac:dyDescent="0.2">
      <c r="A14" s="23" t="s">
        <v>9</v>
      </c>
      <c r="B14" s="23" t="s">
        <v>409</v>
      </c>
      <c r="C14" s="23" t="s">
        <v>410</v>
      </c>
      <c r="D14" s="23" t="s">
        <v>411</v>
      </c>
      <c r="E14" s="23"/>
      <c r="F14" s="23"/>
    </row>
    <row r="15" spans="1:6" x14ac:dyDescent="0.2">
      <c r="A15" s="23" t="s">
        <v>10</v>
      </c>
      <c r="B15" s="23" t="s">
        <v>412</v>
      </c>
      <c r="C15" s="23" t="s">
        <v>397</v>
      </c>
      <c r="D15" s="23" t="s">
        <v>393</v>
      </c>
      <c r="E15" s="23"/>
      <c r="F15" s="23"/>
    </row>
    <row r="16" spans="1:6" s="25" customFormat="1" x14ac:dyDescent="0.2">
      <c r="A16" s="23" t="s">
        <v>368</v>
      </c>
      <c r="B16" s="23" t="s">
        <v>413</v>
      </c>
      <c r="C16" s="23" t="s">
        <v>400</v>
      </c>
      <c r="D16" s="23" t="s">
        <v>414</v>
      </c>
      <c r="E16" s="23"/>
      <c r="F16" s="23"/>
    </row>
    <row r="17" spans="1:6" s="25" customFormat="1" x14ac:dyDescent="0.2">
      <c r="A17" s="23" t="s">
        <v>11</v>
      </c>
      <c r="B17" s="23" t="s">
        <v>415</v>
      </c>
      <c r="C17" s="23" t="s">
        <v>400</v>
      </c>
      <c r="D17" s="23" t="s">
        <v>416</v>
      </c>
      <c r="E17" s="23"/>
      <c r="F17" s="23"/>
    </row>
    <row r="18" spans="1:6" x14ac:dyDescent="0.2">
      <c r="A18" s="23" t="s">
        <v>369</v>
      </c>
      <c r="B18" s="23" t="s">
        <v>417</v>
      </c>
      <c r="C18" s="23" t="s">
        <v>397</v>
      </c>
      <c r="D18" s="23" t="s">
        <v>393</v>
      </c>
      <c r="E18" s="23"/>
      <c r="F18" s="23"/>
    </row>
    <row r="19" spans="1:6" s="25" customFormat="1" x14ac:dyDescent="0.2">
      <c r="A19" s="23" t="s">
        <v>374</v>
      </c>
      <c r="B19" s="23" t="s">
        <v>417</v>
      </c>
      <c r="C19" s="23" t="s">
        <v>400</v>
      </c>
      <c r="D19" s="23" t="s">
        <v>418</v>
      </c>
      <c r="E19" s="23"/>
      <c r="F19" s="23"/>
    </row>
    <row r="20" spans="1:6" x14ac:dyDescent="0.2">
      <c r="A20" s="23" t="s">
        <v>375</v>
      </c>
      <c r="B20" s="23" t="s">
        <v>419</v>
      </c>
      <c r="C20" s="23" t="s">
        <v>397</v>
      </c>
      <c r="D20" s="23" t="s">
        <v>393</v>
      </c>
      <c r="E20" s="23"/>
      <c r="F20" s="23"/>
    </row>
    <row r="21" spans="1:6" x14ac:dyDescent="0.2">
      <c r="A21" s="23" t="s">
        <v>376</v>
      </c>
      <c r="B21" s="23" t="s">
        <v>419</v>
      </c>
      <c r="C21" s="23" t="s">
        <v>400</v>
      </c>
      <c r="D21" s="23" t="s">
        <v>420</v>
      </c>
      <c r="E21" s="23"/>
      <c r="F21" s="23"/>
    </row>
    <row r="22" spans="1:6" x14ac:dyDescent="0.2">
      <c r="A22" s="23" t="s">
        <v>373</v>
      </c>
      <c r="B22" s="23" t="s">
        <v>421</v>
      </c>
      <c r="C22" s="23" t="s">
        <v>397</v>
      </c>
      <c r="D22" s="23" t="s">
        <v>393</v>
      </c>
      <c r="E22" s="23"/>
      <c r="F22" s="23"/>
    </row>
    <row r="23" spans="1:6" x14ac:dyDescent="0.2">
      <c r="A23" s="23" t="s">
        <v>377</v>
      </c>
      <c r="B23" s="23" t="s">
        <v>421</v>
      </c>
      <c r="C23" s="23" t="s">
        <v>400</v>
      </c>
      <c r="D23" s="5" t="s">
        <v>422</v>
      </c>
      <c r="E23" s="23"/>
    </row>
    <row r="24" spans="1:6" x14ac:dyDescent="0.2">
      <c r="A24" s="23" t="s">
        <v>12</v>
      </c>
      <c r="B24" s="23" t="s">
        <v>423</v>
      </c>
      <c r="C24" s="23" t="s">
        <v>397</v>
      </c>
      <c r="D24" s="24" t="s">
        <v>393</v>
      </c>
      <c r="E24" s="23"/>
      <c r="F24" s="23"/>
    </row>
    <row r="25" spans="1:6" x14ac:dyDescent="0.2">
      <c r="A25" s="23" t="s">
        <v>370</v>
      </c>
      <c r="B25" s="23" t="s">
        <v>423</v>
      </c>
      <c r="C25" s="23" t="s">
        <v>400</v>
      </c>
      <c r="D25" s="24" t="s">
        <v>424</v>
      </c>
      <c r="E25" s="23"/>
      <c r="F25" s="23"/>
    </row>
    <row r="26" spans="1:6" x14ac:dyDescent="0.2">
      <c r="A26" s="23" t="s">
        <v>371</v>
      </c>
      <c r="B26" s="23" t="s">
        <v>425</v>
      </c>
      <c r="C26" s="23" t="s">
        <v>426</v>
      </c>
      <c r="D26" s="23" t="s">
        <v>393</v>
      </c>
      <c r="E26" s="23"/>
      <c r="F26" s="5"/>
    </row>
    <row r="27" spans="1:6" x14ac:dyDescent="0.2">
      <c r="A27" s="23" t="s">
        <v>372</v>
      </c>
      <c r="B27" s="23" t="s">
        <v>427</v>
      </c>
      <c r="C27" s="23" t="s">
        <v>428</v>
      </c>
      <c r="D27" s="23" t="s">
        <v>393</v>
      </c>
      <c r="E27" s="23"/>
      <c r="F27" s="5"/>
    </row>
    <row r="28" spans="1:6" x14ac:dyDescent="0.2">
      <c r="A28" s="23" t="s">
        <v>378</v>
      </c>
      <c r="B28" s="23" t="s">
        <v>429</v>
      </c>
      <c r="C28" s="23" t="s">
        <v>430</v>
      </c>
      <c r="D28" s="23" t="s">
        <v>393</v>
      </c>
      <c r="E28" s="23"/>
      <c r="F28" s="5"/>
    </row>
    <row r="29" spans="1:6" x14ac:dyDescent="0.2">
      <c r="A29" s="23" t="s">
        <v>13</v>
      </c>
      <c r="B29" s="23" t="s">
        <v>431</v>
      </c>
      <c r="C29" s="23" t="s">
        <v>397</v>
      </c>
      <c r="D29" s="23" t="s">
        <v>393</v>
      </c>
      <c r="E29" s="23"/>
      <c r="F29" s="5"/>
    </row>
    <row r="30" spans="1:6" x14ac:dyDescent="0.2">
      <c r="A30" s="23" t="s">
        <v>14</v>
      </c>
      <c r="B30" s="23" t="s">
        <v>432</v>
      </c>
      <c r="C30" s="23" t="s">
        <v>433</v>
      </c>
      <c r="D30" s="23" t="s">
        <v>393</v>
      </c>
      <c r="E30" s="23"/>
      <c r="F30" s="5"/>
    </row>
    <row r="31" spans="1:6" x14ac:dyDescent="0.2">
      <c r="A31" s="23" t="s">
        <v>379</v>
      </c>
      <c r="B31" s="23" t="s">
        <v>434</v>
      </c>
      <c r="C31" s="23" t="s">
        <v>397</v>
      </c>
      <c r="D31" s="23" t="s">
        <v>393</v>
      </c>
      <c r="E31" s="23"/>
      <c r="F31" s="5"/>
    </row>
    <row r="32" spans="1:6" x14ac:dyDescent="0.2">
      <c r="A32" s="23" t="s">
        <v>15</v>
      </c>
      <c r="B32" s="23" t="s">
        <v>435</v>
      </c>
      <c r="C32" s="23" t="s">
        <v>397</v>
      </c>
      <c r="D32" s="23" t="s">
        <v>393</v>
      </c>
      <c r="E32" s="23"/>
      <c r="F32" s="5"/>
    </row>
    <row r="33" spans="1:6" x14ac:dyDescent="0.2">
      <c r="A33" s="23" t="s">
        <v>16</v>
      </c>
      <c r="B33" s="23" t="s">
        <v>435</v>
      </c>
      <c r="C33" s="23" t="s">
        <v>400</v>
      </c>
      <c r="D33" s="23" t="s">
        <v>411</v>
      </c>
      <c r="E33" s="23"/>
      <c r="F33" s="5"/>
    </row>
    <row r="34" spans="1:6" x14ac:dyDescent="0.2">
      <c r="A34" s="23" t="s">
        <v>17</v>
      </c>
      <c r="B34" s="23" t="s">
        <v>436</v>
      </c>
      <c r="C34" s="23" t="s">
        <v>397</v>
      </c>
      <c r="D34" s="23" t="s">
        <v>393</v>
      </c>
      <c r="E34" s="23"/>
      <c r="F34" s="5"/>
    </row>
    <row r="35" spans="1:6" x14ac:dyDescent="0.2">
      <c r="A35" s="23" t="s">
        <v>18</v>
      </c>
      <c r="B35" s="23" t="s">
        <v>436</v>
      </c>
      <c r="C35" s="23" t="s">
        <v>400</v>
      </c>
      <c r="D35" s="23" t="s">
        <v>411</v>
      </c>
      <c r="E35" s="23"/>
      <c r="F35" s="5"/>
    </row>
    <row r="36" spans="1:6" x14ac:dyDescent="0.2">
      <c r="A36" s="23" t="s">
        <v>19</v>
      </c>
      <c r="B36" s="23" t="s">
        <v>437</v>
      </c>
      <c r="C36" s="23" t="s">
        <v>397</v>
      </c>
      <c r="D36" s="23" t="s">
        <v>393</v>
      </c>
      <c r="E36" s="23"/>
      <c r="F36" s="5"/>
    </row>
    <row r="37" spans="1:6" x14ac:dyDescent="0.2">
      <c r="A37" s="23" t="s">
        <v>20</v>
      </c>
      <c r="B37" s="23" t="s">
        <v>438</v>
      </c>
      <c r="C37" s="23" t="s">
        <v>400</v>
      </c>
      <c r="D37" s="23" t="s">
        <v>411</v>
      </c>
      <c r="E37" s="23"/>
      <c r="F37" s="5"/>
    </row>
    <row r="38" spans="1:6" x14ac:dyDescent="0.2">
      <c r="A38" s="23" t="s">
        <v>21</v>
      </c>
      <c r="B38" s="23" t="s">
        <v>439</v>
      </c>
      <c r="C38" s="23" t="s">
        <v>397</v>
      </c>
      <c r="D38" s="23" t="s">
        <v>393</v>
      </c>
      <c r="E38" s="23"/>
      <c r="F38" s="5"/>
    </row>
    <row r="39" spans="1:6" x14ac:dyDescent="0.2">
      <c r="A39" s="23" t="s">
        <v>380</v>
      </c>
      <c r="B39" s="23" t="s">
        <v>440</v>
      </c>
      <c r="C39" s="23" t="s">
        <v>400</v>
      </c>
      <c r="D39" s="23" t="s">
        <v>411</v>
      </c>
      <c r="E39" s="23"/>
      <c r="F39" s="23"/>
    </row>
    <row r="40" spans="1:6" x14ac:dyDescent="0.2">
      <c r="A40" s="23" t="s">
        <v>22</v>
      </c>
      <c r="B40" s="23" t="s">
        <v>439</v>
      </c>
      <c r="C40" s="23" t="s">
        <v>392</v>
      </c>
      <c r="D40" s="23" t="s">
        <v>393</v>
      </c>
      <c r="E40" s="23"/>
      <c r="F40" s="23"/>
    </row>
    <row r="41" spans="1:6" x14ac:dyDescent="0.2">
      <c r="A41" s="23" t="s">
        <v>381</v>
      </c>
      <c r="B41" s="23" t="s">
        <v>441</v>
      </c>
      <c r="C41" s="23" t="s">
        <v>400</v>
      </c>
      <c r="D41" s="23" t="s">
        <v>411</v>
      </c>
      <c r="E41" s="23"/>
      <c r="F41" s="23"/>
    </row>
    <row r="42" spans="1:6" x14ac:dyDescent="0.2">
      <c r="A42" s="23" t="s">
        <v>23</v>
      </c>
      <c r="B42" s="23" t="s">
        <v>439</v>
      </c>
      <c r="C42" s="23" t="s">
        <v>392</v>
      </c>
      <c r="D42" s="23" t="s">
        <v>393</v>
      </c>
      <c r="E42" s="23"/>
      <c r="F42" s="23"/>
    </row>
    <row r="43" spans="1:6" x14ac:dyDescent="0.2">
      <c r="A43" s="23" t="s">
        <v>382</v>
      </c>
      <c r="B43" s="23" t="s">
        <v>442</v>
      </c>
      <c r="C43" s="23" t="s">
        <v>400</v>
      </c>
      <c r="D43" s="23" t="s">
        <v>411</v>
      </c>
      <c r="E43" s="23"/>
      <c r="F43" s="23"/>
    </row>
    <row r="44" spans="1:6" x14ac:dyDescent="0.2">
      <c r="A44" s="23" t="s">
        <v>24</v>
      </c>
      <c r="B44" s="23" t="s">
        <v>443</v>
      </c>
      <c r="C44" s="23" t="s">
        <v>400</v>
      </c>
      <c r="D44" s="23" t="s">
        <v>411</v>
      </c>
      <c r="E44" s="23"/>
      <c r="F44" s="23"/>
    </row>
    <row r="45" spans="1:6" x14ac:dyDescent="0.2">
      <c r="A45" s="23" t="s">
        <v>25</v>
      </c>
      <c r="B45" s="23" t="s">
        <v>444</v>
      </c>
      <c r="C45" s="23" t="s">
        <v>433</v>
      </c>
      <c r="D45" s="23" t="s">
        <v>393</v>
      </c>
      <c r="E45" s="23"/>
      <c r="F45" s="23"/>
    </row>
    <row r="46" spans="1:6" x14ac:dyDescent="0.2">
      <c r="A46" s="23" t="s">
        <v>26</v>
      </c>
      <c r="B46" s="23" t="s">
        <v>445</v>
      </c>
      <c r="C46" s="23" t="s">
        <v>433</v>
      </c>
      <c r="D46" s="23" t="s">
        <v>393</v>
      </c>
      <c r="E46" s="23"/>
      <c r="F46" s="23"/>
    </row>
    <row r="47" spans="1:6" x14ac:dyDescent="0.2">
      <c r="A47" s="23" t="s">
        <v>27</v>
      </c>
      <c r="B47" s="23" t="s">
        <v>446</v>
      </c>
      <c r="C47" s="23" t="s">
        <v>433</v>
      </c>
      <c r="D47" s="23" t="s">
        <v>393</v>
      </c>
      <c r="E47" s="23"/>
      <c r="F47" s="23"/>
    </row>
    <row r="48" spans="1:6" x14ac:dyDescent="0.2">
      <c r="A48" s="23" t="s">
        <v>28</v>
      </c>
      <c r="B48" s="23" t="s">
        <v>447</v>
      </c>
      <c r="C48" s="23" t="s">
        <v>400</v>
      </c>
      <c r="D48" s="23" t="s">
        <v>448</v>
      </c>
      <c r="E48" s="23"/>
      <c r="F48" s="23"/>
    </row>
    <row r="49" spans="1:6" x14ac:dyDescent="0.2">
      <c r="A49" s="23" t="s">
        <v>29</v>
      </c>
      <c r="B49" s="23" t="s">
        <v>449</v>
      </c>
      <c r="C49" s="23" t="s">
        <v>433</v>
      </c>
      <c r="D49" s="23" t="s">
        <v>393</v>
      </c>
      <c r="E49" s="23"/>
      <c r="F49" s="23"/>
    </row>
    <row r="50" spans="1:6" x14ac:dyDescent="0.2">
      <c r="A50" s="23" t="s">
        <v>30</v>
      </c>
      <c r="B50" s="23" t="s">
        <v>450</v>
      </c>
      <c r="C50" s="23" t="s">
        <v>433</v>
      </c>
      <c r="D50" s="23" t="s">
        <v>393</v>
      </c>
      <c r="E50" s="23"/>
      <c r="F50" s="23"/>
    </row>
    <row r="51" spans="1:6" x14ac:dyDescent="0.2">
      <c r="A51" s="23" t="s">
        <v>31</v>
      </c>
      <c r="B51" s="23" t="s">
        <v>451</v>
      </c>
      <c r="C51" s="23" t="s">
        <v>433</v>
      </c>
      <c r="D51" s="23" t="s">
        <v>393</v>
      </c>
      <c r="E51" s="23"/>
      <c r="F51" s="23"/>
    </row>
    <row r="52" spans="1:6" x14ac:dyDescent="0.2">
      <c r="A52" s="23" t="s">
        <v>32</v>
      </c>
      <c r="B52" s="23" t="s">
        <v>452</v>
      </c>
      <c r="C52" s="23" t="s">
        <v>400</v>
      </c>
      <c r="D52" s="23" t="s">
        <v>448</v>
      </c>
      <c r="E52" s="23"/>
      <c r="F52" s="23"/>
    </row>
    <row r="53" spans="1:6" x14ac:dyDescent="0.2">
      <c r="A53" s="23" t="s">
        <v>33</v>
      </c>
      <c r="B53" s="23" t="s">
        <v>453</v>
      </c>
      <c r="C53" s="23" t="s">
        <v>433</v>
      </c>
      <c r="D53" s="23" t="s">
        <v>393</v>
      </c>
      <c r="E53" s="23"/>
      <c r="F53" s="23"/>
    </row>
    <row r="54" spans="1:6" x14ac:dyDescent="0.2">
      <c r="A54" s="23" t="s">
        <v>34</v>
      </c>
      <c r="B54" s="23" t="s">
        <v>454</v>
      </c>
      <c r="C54" s="23" t="s">
        <v>433</v>
      </c>
      <c r="D54" s="23" t="s">
        <v>393</v>
      </c>
      <c r="E54" s="23"/>
      <c r="F54" s="23"/>
    </row>
    <row r="55" spans="1:6" x14ac:dyDescent="0.2">
      <c r="A55" s="23" t="s">
        <v>35</v>
      </c>
      <c r="B55" s="23" t="s">
        <v>455</v>
      </c>
      <c r="C55" s="23" t="s">
        <v>433</v>
      </c>
      <c r="D55" s="23" t="s">
        <v>393</v>
      </c>
      <c r="E55" s="23"/>
      <c r="F55" s="23"/>
    </row>
    <row r="56" spans="1:6" x14ac:dyDescent="0.2">
      <c r="A56" s="23" t="s">
        <v>36</v>
      </c>
      <c r="B56" s="23" t="s">
        <v>456</v>
      </c>
      <c r="C56" s="23" t="s">
        <v>400</v>
      </c>
      <c r="D56" s="23" t="s">
        <v>448</v>
      </c>
      <c r="E56" s="23"/>
      <c r="F56" s="23"/>
    </row>
    <row r="57" spans="1:6" x14ac:dyDescent="0.2">
      <c r="A57" s="23" t="s">
        <v>37</v>
      </c>
      <c r="B57" s="23" t="s">
        <v>457</v>
      </c>
      <c r="C57" s="23" t="s">
        <v>433</v>
      </c>
      <c r="D57" s="23" t="s">
        <v>393</v>
      </c>
      <c r="E57" s="23"/>
      <c r="F57" s="23"/>
    </row>
    <row r="58" spans="1:6" x14ac:dyDescent="0.2">
      <c r="A58" s="23" t="s">
        <v>38</v>
      </c>
      <c r="B58" s="23" t="s">
        <v>458</v>
      </c>
      <c r="C58" s="23" t="s">
        <v>433</v>
      </c>
      <c r="D58" s="23" t="s">
        <v>393</v>
      </c>
      <c r="E58" s="23"/>
      <c r="F58" s="23"/>
    </row>
    <row r="59" spans="1:6" x14ac:dyDescent="0.2">
      <c r="A59" s="23" t="s">
        <v>39</v>
      </c>
      <c r="B59" s="23" t="s">
        <v>459</v>
      </c>
      <c r="C59" s="23" t="s">
        <v>433</v>
      </c>
      <c r="D59" s="23" t="s">
        <v>393</v>
      </c>
      <c r="E59" s="23"/>
      <c r="F59" s="23"/>
    </row>
    <row r="60" spans="1:6" x14ac:dyDescent="0.2">
      <c r="A60" s="23" t="s">
        <v>40</v>
      </c>
      <c r="B60" s="23" t="s">
        <v>460</v>
      </c>
      <c r="C60" s="23" t="s">
        <v>400</v>
      </c>
      <c r="D60" s="23" t="s">
        <v>448</v>
      </c>
      <c r="E60" s="23"/>
      <c r="F60" s="23"/>
    </row>
    <row r="61" spans="1:6" x14ac:dyDescent="0.2">
      <c r="A61" s="23" t="s">
        <v>41</v>
      </c>
      <c r="B61" s="23" t="s">
        <v>461</v>
      </c>
      <c r="C61" s="23" t="s">
        <v>433</v>
      </c>
      <c r="D61" s="23" t="s">
        <v>393</v>
      </c>
      <c r="E61" s="23"/>
      <c r="F61" s="23"/>
    </row>
    <row r="62" spans="1:6" x14ac:dyDescent="0.2">
      <c r="A62" s="23" t="s">
        <v>42</v>
      </c>
      <c r="B62" s="23" t="s">
        <v>462</v>
      </c>
      <c r="C62" s="23" t="s">
        <v>433</v>
      </c>
      <c r="D62" s="23" t="s">
        <v>393</v>
      </c>
      <c r="E62" s="23"/>
      <c r="F62" s="23"/>
    </row>
    <row r="63" spans="1:6" x14ac:dyDescent="0.2">
      <c r="A63" s="23" t="s">
        <v>43</v>
      </c>
      <c r="B63" s="23" t="s">
        <v>463</v>
      </c>
      <c r="C63" s="23" t="s">
        <v>433</v>
      </c>
      <c r="D63" s="23" t="s">
        <v>393</v>
      </c>
      <c r="E63" s="23"/>
      <c r="F63" s="23"/>
    </row>
    <row r="64" spans="1:6" x14ac:dyDescent="0.2">
      <c r="A64" s="23" t="s">
        <v>44</v>
      </c>
      <c r="B64" s="23" t="s">
        <v>464</v>
      </c>
      <c r="C64" s="23" t="s">
        <v>433</v>
      </c>
      <c r="D64" s="23" t="s">
        <v>393</v>
      </c>
      <c r="E64" s="23"/>
      <c r="F64" s="23"/>
    </row>
    <row r="65" spans="1:6" x14ac:dyDescent="0.2">
      <c r="A65" s="23" t="s">
        <v>45</v>
      </c>
      <c r="B65" s="23" t="s">
        <v>465</v>
      </c>
      <c r="C65" s="23" t="s">
        <v>392</v>
      </c>
      <c r="D65" s="23" t="s">
        <v>393</v>
      </c>
      <c r="E65" s="23"/>
      <c r="F65" s="23"/>
    </row>
    <row r="66" spans="1:6" x14ac:dyDescent="0.2">
      <c r="A66" s="23" t="s">
        <v>383</v>
      </c>
      <c r="B66" s="23" t="s">
        <v>466</v>
      </c>
      <c r="C66" s="23" t="s">
        <v>400</v>
      </c>
      <c r="D66" s="23" t="s">
        <v>467</v>
      </c>
      <c r="E66" s="23"/>
      <c r="F66" s="23"/>
    </row>
    <row r="67" spans="1:6" x14ac:dyDescent="0.2">
      <c r="A67" s="23" t="s">
        <v>468</v>
      </c>
      <c r="B67" s="23" t="s">
        <v>469</v>
      </c>
      <c r="C67" s="23" t="s">
        <v>400</v>
      </c>
      <c r="D67" s="23" t="s">
        <v>411</v>
      </c>
      <c r="E67" s="23"/>
      <c r="F67" s="23"/>
    </row>
    <row r="68" spans="1:6" x14ac:dyDescent="0.2">
      <c r="A68" s="23" t="s">
        <v>47</v>
      </c>
      <c r="B68" s="26" t="s">
        <v>470</v>
      </c>
      <c r="C68" s="26" t="s">
        <v>397</v>
      </c>
      <c r="D68" s="23" t="s">
        <v>393</v>
      </c>
    </row>
    <row r="69" spans="1:6" x14ac:dyDescent="0.2">
      <c r="B69" s="26"/>
      <c r="C69" s="26"/>
    </row>
    <row r="70" spans="1:6" x14ac:dyDescent="0.2">
      <c r="B70" s="26"/>
      <c r="C70" s="26"/>
    </row>
    <row r="71" spans="1:6" x14ac:dyDescent="0.2">
      <c r="B71" s="26"/>
      <c r="C71" s="2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mozhgon rajaee</dc:creator>
  <cp:lastModifiedBy>Microsoft Office User</cp:lastModifiedBy>
  <dcterms:created xsi:type="dcterms:W3CDTF">2022-07-25T14:16:00Z</dcterms:created>
  <dcterms:modified xsi:type="dcterms:W3CDTF">2022-09-21T19:03:44Z</dcterms:modified>
</cp:coreProperties>
</file>